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8010"/>
  </bookViews>
  <sheets>
    <sheet name="Schülermaterial" sheetId="1" r:id="rId1"/>
    <sheet name="Anfangsbestände" sheetId="2" r:id="rId2"/>
    <sheet name="Buchungssätze" sheetId="4" r:id="rId3"/>
    <sheet name="Hauptbuch" sheetId="3" r:id="rId4"/>
  </sheets>
  <calcPr calcId="145621"/>
</workbook>
</file>

<file path=xl/calcChain.xml><?xml version="1.0" encoding="utf-8"?>
<calcChain xmlns="http://schemas.openxmlformats.org/spreadsheetml/2006/main">
  <c r="B42" i="1" l="1"/>
  <c r="G125" i="1"/>
  <c r="B119" i="1"/>
  <c r="G119" i="1"/>
  <c r="B114" i="1"/>
  <c r="G114" i="1"/>
  <c r="B109" i="1"/>
  <c r="G109" i="1"/>
  <c r="G104" i="1"/>
  <c r="B99" i="1"/>
  <c r="G99" i="1"/>
  <c r="B94" i="1"/>
  <c r="G94" i="1"/>
  <c r="B87" i="1"/>
  <c r="I87" i="1"/>
  <c r="D81" i="1"/>
  <c r="G81" i="1"/>
  <c r="B74" i="1"/>
  <c r="I74" i="1"/>
  <c r="D65" i="1"/>
  <c r="I65" i="1"/>
  <c r="D59" i="1"/>
  <c r="D53" i="1"/>
  <c r="I53" i="1"/>
  <c r="G42" i="1"/>
  <c r="B25" i="1"/>
  <c r="G16" i="1"/>
  <c r="B16" i="1"/>
  <c r="G11" i="1"/>
  <c r="B11" i="1"/>
  <c r="G6" i="1"/>
  <c r="B6" i="1"/>
  <c r="B43" i="3" l="1"/>
  <c r="G134" i="3"/>
  <c r="I11" i="3" l="1"/>
  <c r="D11" i="3"/>
  <c r="I6" i="3"/>
  <c r="B103" i="3"/>
  <c r="B104" i="3" s="1"/>
  <c r="D104" i="3" s="1"/>
  <c r="D103" i="3" s="1"/>
  <c r="B130" i="3" s="1"/>
  <c r="I59" i="3"/>
  <c r="B37" i="3"/>
  <c r="G94" i="3"/>
  <c r="D45" i="3"/>
  <c r="G25" i="3"/>
  <c r="G26" i="3" s="1"/>
  <c r="I26" i="3" s="1"/>
  <c r="I25" i="3" s="1"/>
  <c r="B38" i="3" s="1"/>
  <c r="B120" i="3"/>
  <c r="I58" i="3"/>
  <c r="B36" i="3"/>
  <c r="G12" i="3"/>
  <c r="I69" i="3"/>
  <c r="D68" i="3"/>
  <c r="G19" i="3"/>
  <c r="I57" i="3"/>
  <c r="B35" i="3"/>
  <c r="B88" i="3"/>
  <c r="I20" i="3"/>
  <c r="G67" i="3"/>
  <c r="B76" i="3"/>
  <c r="G46" i="3"/>
  <c r="I19" i="3"/>
  <c r="G45" i="3"/>
  <c r="I47" i="3"/>
  <c r="B59" i="3"/>
  <c r="I18" i="3"/>
  <c r="G66" i="3"/>
  <c r="B75" i="3"/>
  <c r="G44" i="3"/>
  <c r="I56" i="3"/>
  <c r="B34" i="3"/>
  <c r="B87" i="3"/>
  <c r="I68" i="3"/>
  <c r="D67" i="3"/>
  <c r="D44" i="3"/>
  <c r="B33" i="3"/>
  <c r="G82" i="3"/>
  <c r="I17" i="3"/>
  <c r="G65" i="3"/>
  <c r="B74" i="3"/>
  <c r="I16" i="3"/>
  <c r="G64" i="3"/>
  <c r="B64" i="3"/>
  <c r="I55" i="3"/>
  <c r="B32" i="3"/>
  <c r="G126" i="3"/>
  <c r="I67" i="3"/>
  <c r="D66" i="3"/>
  <c r="G18" i="3"/>
  <c r="G99" i="3"/>
  <c r="I46" i="3"/>
  <c r="I45" i="3"/>
  <c r="B31" i="3"/>
  <c r="B119" i="3"/>
  <c r="G52" i="3"/>
  <c r="I44" i="3"/>
  <c r="I43" i="3"/>
  <c r="B30" i="3"/>
  <c r="G81" i="3"/>
  <c r="I74" i="3"/>
  <c r="G43" i="3"/>
  <c r="I42" i="3"/>
  <c r="B29" i="3"/>
  <c r="G114" i="3"/>
  <c r="I41" i="3"/>
  <c r="B58" i="3"/>
  <c r="I66" i="3"/>
  <c r="D81" i="3"/>
  <c r="G42" i="3"/>
  <c r="I54" i="3"/>
  <c r="B28" i="3"/>
  <c r="B94" i="3"/>
  <c r="I65" i="3"/>
  <c r="I53" i="3"/>
  <c r="D65" i="3"/>
  <c r="G17" i="3"/>
  <c r="D43" i="3"/>
  <c r="B27" i="3"/>
  <c r="B109" i="3"/>
  <c r="D42" i="3"/>
  <c r="B114" i="3"/>
  <c r="B26" i="3"/>
  <c r="G125" i="3"/>
  <c r="G124" i="3" l="1"/>
  <c r="G127" i="3" s="1"/>
  <c r="I127" i="3" s="1"/>
  <c r="I124" i="3" s="1"/>
  <c r="B138" i="3" s="1"/>
  <c r="G118" i="3"/>
  <c r="G119" i="3" s="1"/>
  <c r="I119" i="3" s="1"/>
  <c r="I118" i="3" s="1"/>
  <c r="B137" i="3" s="1"/>
  <c r="B118" i="3"/>
  <c r="B121" i="3" s="1"/>
  <c r="D121" i="3" s="1"/>
  <c r="D118" i="3" s="1"/>
  <c r="B136" i="3" s="1"/>
  <c r="G113" i="3"/>
  <c r="G115" i="3" s="1"/>
  <c r="I115" i="3" s="1"/>
  <c r="I113" i="3" s="1"/>
  <c r="B135" i="3" s="1"/>
  <c r="B113" i="3"/>
  <c r="B115" i="3" s="1"/>
  <c r="D115" i="3" s="1"/>
  <c r="D113" i="3" s="1"/>
  <c r="B134" i="3" s="1"/>
  <c r="G108" i="3"/>
  <c r="G109" i="3" s="1"/>
  <c r="I109" i="3" s="1"/>
  <c r="I108" i="3" s="1"/>
  <c r="B133" i="3" s="1"/>
  <c r="B108" i="3"/>
  <c r="B110" i="3" s="1"/>
  <c r="D110" i="3" s="1"/>
  <c r="D108" i="3" s="1"/>
  <c r="B132" i="3" s="1"/>
  <c r="G103" i="3"/>
  <c r="G104" i="3" s="1"/>
  <c r="I104" i="3" s="1"/>
  <c r="I103" i="3" s="1"/>
  <c r="B131" i="3" s="1"/>
  <c r="G98" i="3"/>
  <c r="G100" i="3" s="1"/>
  <c r="I100" i="3" s="1"/>
  <c r="I98" i="3" s="1"/>
  <c r="B129" i="3" s="1"/>
  <c r="B98" i="3"/>
  <c r="B99" i="3" s="1"/>
  <c r="D99" i="3" s="1"/>
  <c r="D98" i="3" s="1"/>
  <c r="B128" i="3" s="1"/>
  <c r="G93" i="3"/>
  <c r="G95" i="3" s="1"/>
  <c r="I95" i="3" s="1"/>
  <c r="I93" i="3" s="1"/>
  <c r="B127" i="3" s="1"/>
  <c r="B93" i="3"/>
  <c r="B95" i="3" s="1"/>
  <c r="D95" i="3" s="1"/>
  <c r="D93" i="3" s="1"/>
  <c r="B126" i="3" s="1"/>
  <c r="I86" i="3"/>
  <c r="I87" i="3" s="1"/>
  <c r="G87" i="3" s="1"/>
  <c r="G86" i="3" s="1"/>
  <c r="D86" i="3" s="1"/>
  <c r="B86" i="3"/>
  <c r="G80" i="3"/>
  <c r="G83" i="3" s="1"/>
  <c r="I83" i="3" s="1"/>
  <c r="I80" i="3" s="1"/>
  <c r="B124" i="3" s="1"/>
  <c r="D80" i="3"/>
  <c r="D82" i="3" s="1"/>
  <c r="B82" i="3" s="1"/>
  <c r="B80" i="3" s="1"/>
  <c r="D126" i="3" s="1"/>
  <c r="I73" i="3"/>
  <c r="I75" i="3" s="1"/>
  <c r="G75" i="3" s="1"/>
  <c r="G73" i="3" s="1"/>
  <c r="D125" i="3" s="1"/>
  <c r="B73" i="3"/>
  <c r="B77" i="3" s="1"/>
  <c r="D77" i="3" s="1"/>
  <c r="D73" i="3" s="1"/>
  <c r="B65" i="3" s="1"/>
  <c r="D64" i="3"/>
  <c r="D69" i="3" s="1"/>
  <c r="B69" i="3" s="1"/>
  <c r="I64" i="3"/>
  <c r="I70" i="3" s="1"/>
  <c r="G70" i="3" s="1"/>
  <c r="D58" i="3"/>
  <c r="D61" i="3" s="1"/>
  <c r="B61" i="3" s="1"/>
  <c r="B60" i="3" s="1"/>
  <c r="I131" i="3" s="1"/>
  <c r="I52" i="3"/>
  <c r="I60" i="3" s="1"/>
  <c r="G60" i="3" s="1"/>
  <c r="G53" i="3" s="1"/>
  <c r="I132" i="3" s="1"/>
  <c r="D52" i="3"/>
  <c r="G41" i="3"/>
  <c r="G49" i="3" s="1"/>
  <c r="I49" i="3" s="1"/>
  <c r="I48" i="3" s="1"/>
  <c r="G136" i="3" s="1"/>
  <c r="B42" i="3"/>
  <c r="B47" i="3" s="1"/>
  <c r="D47" i="3" s="1"/>
  <c r="D46" i="3" s="1"/>
  <c r="G137" i="3" s="1"/>
  <c r="B25" i="3"/>
  <c r="B39" i="3" s="1"/>
  <c r="D39" i="3" s="1"/>
  <c r="D25" i="3" s="1"/>
  <c r="G68" i="3" s="1"/>
  <c r="G16" i="3"/>
  <c r="G22" i="3" s="1"/>
  <c r="I22" i="3" s="1"/>
  <c r="I21" i="3" s="1"/>
  <c r="G135" i="3" s="1"/>
  <c r="B16" i="3"/>
  <c r="B18" i="3" s="1"/>
  <c r="D18" i="3" s="1"/>
  <c r="D17" i="3" s="1"/>
  <c r="B89" i="3" s="1"/>
  <c r="G11" i="3"/>
  <c r="G13" i="3" s="1"/>
  <c r="I13" i="3" s="1"/>
  <c r="I12" i="3" s="1"/>
  <c r="G133" i="3" s="1"/>
  <c r="B11" i="3"/>
  <c r="B13" i="3" s="1"/>
  <c r="D13" i="3" s="1"/>
  <c r="D12" i="3" s="1"/>
  <c r="G132" i="3" s="1"/>
  <c r="G6" i="3"/>
  <c r="G8" i="3" s="1"/>
  <c r="I8" i="3" s="1"/>
  <c r="I7" i="3" s="1"/>
  <c r="G131" i="3" s="1"/>
  <c r="B6" i="3"/>
  <c r="B7" i="3" s="1"/>
  <c r="D7" i="3" s="1"/>
  <c r="D6" i="3" s="1"/>
  <c r="G130" i="3" s="1"/>
  <c r="E119" i="4"/>
  <c r="D119" i="4"/>
  <c r="D35" i="2"/>
  <c r="C35" i="2"/>
  <c r="B66" i="3" l="1"/>
  <c r="D124" i="3" s="1"/>
  <c r="D140" i="3" s="1"/>
  <c r="B140" i="3" s="1"/>
  <c r="G138" i="3"/>
  <c r="G69" i="3"/>
  <c r="I133" i="3" s="1"/>
  <c r="B90" i="3"/>
  <c r="D90" i="3" s="1"/>
  <c r="D87" i="3" s="1"/>
  <c r="B125" i="3" s="1"/>
  <c r="B139" i="3" l="1"/>
  <c r="D53" i="3" s="1"/>
  <c r="D54" i="3" s="1"/>
  <c r="B54" i="3" s="1"/>
  <c r="B52" i="3" s="1"/>
  <c r="I130" i="3" s="1"/>
  <c r="I138" i="3" s="1"/>
</calcChain>
</file>

<file path=xl/sharedStrings.xml><?xml version="1.0" encoding="utf-8"?>
<sst xmlns="http://schemas.openxmlformats.org/spreadsheetml/2006/main" count="398" uniqueCount="105">
  <si>
    <t>Konto</t>
  </si>
  <si>
    <t>Soll</t>
  </si>
  <si>
    <t>Haben</t>
  </si>
  <si>
    <t>6a</t>
  </si>
  <si>
    <t>6b</t>
  </si>
  <si>
    <t>6c</t>
  </si>
  <si>
    <t>6d</t>
  </si>
  <si>
    <t>7a</t>
  </si>
  <si>
    <t>7b</t>
  </si>
  <si>
    <t>7c</t>
  </si>
  <si>
    <t>7d</t>
  </si>
  <si>
    <t>15a</t>
  </si>
  <si>
    <t>15b</t>
  </si>
  <si>
    <t>16a</t>
  </si>
  <si>
    <t>16c</t>
  </si>
  <si>
    <t>Beleggeschäftsgang Hauptbuch (Lösung)</t>
  </si>
  <si>
    <t>S</t>
  </si>
  <si>
    <t>H</t>
  </si>
  <si>
    <t>0840 Fuhrpark</t>
  </si>
  <si>
    <t>0870 BGA</t>
  </si>
  <si>
    <t>2600 Vorsteuer 19 %</t>
  </si>
  <si>
    <t>2601 Vorsteuer 7 %</t>
  </si>
  <si>
    <t>2880 Kasse</t>
  </si>
  <si>
    <t>2800 Bank</t>
  </si>
  <si>
    <t>3000 Eigenkapital</t>
  </si>
  <si>
    <t>4800 Umsatzsteuer</t>
  </si>
  <si>
    <t>5101 Erlösberichtigung</t>
  </si>
  <si>
    <t>6082 Nachlässe f. Waren</t>
  </si>
  <si>
    <t>6150 Vertriebsprovision</t>
  </si>
  <si>
    <t>6160 Fremdinstandhaltung</t>
  </si>
  <si>
    <t>6300 Gehälter</t>
  </si>
  <si>
    <t>6800 Büromaterial</t>
  </si>
  <si>
    <t>6820 Postgebühren</t>
  </si>
  <si>
    <t>6830 Telekommunikation</t>
  </si>
  <si>
    <t>6850 Reisekosten</t>
  </si>
  <si>
    <t>6860 Bewirtung</t>
  </si>
  <si>
    <t>8020 GuV</t>
  </si>
  <si>
    <t>6870 Werbung</t>
  </si>
  <si>
    <t>8010 SBK</t>
  </si>
  <si>
    <t>8000</t>
  </si>
  <si>
    <t>Summe</t>
  </si>
  <si>
    <t>1.</t>
  </si>
  <si>
    <t>2.</t>
  </si>
  <si>
    <t>3.</t>
  </si>
  <si>
    <t>4.</t>
  </si>
  <si>
    <t>5.</t>
  </si>
  <si>
    <t>8.</t>
  </si>
  <si>
    <t>9.</t>
  </si>
  <si>
    <t>10.</t>
  </si>
  <si>
    <t>11.</t>
  </si>
  <si>
    <t>12.</t>
  </si>
  <si>
    <t>13.</t>
  </si>
  <si>
    <t>14.</t>
  </si>
  <si>
    <t>16b</t>
  </si>
  <si>
    <t>17.</t>
  </si>
  <si>
    <t>18.</t>
  </si>
  <si>
    <t>19.</t>
  </si>
  <si>
    <t>21.</t>
  </si>
  <si>
    <t>22.</t>
  </si>
  <si>
    <t>23.</t>
  </si>
  <si>
    <t>8010</t>
  </si>
  <si>
    <t>5100</t>
  </si>
  <si>
    <t>6080</t>
  </si>
  <si>
    <t>8020</t>
  </si>
  <si>
    <t>5410</t>
  </si>
  <si>
    <t>6050</t>
  </si>
  <si>
    <t>6150</t>
  </si>
  <si>
    <t>6160</t>
  </si>
  <si>
    <t>6170</t>
  </si>
  <si>
    <t>6300</t>
  </si>
  <si>
    <t>6520</t>
  </si>
  <si>
    <t>6700</t>
  </si>
  <si>
    <t>6800</t>
  </si>
  <si>
    <t>6810</t>
  </si>
  <si>
    <t>6820</t>
  </si>
  <si>
    <t>0500</t>
  </si>
  <si>
    <t>0700</t>
  </si>
  <si>
    <t>0840</t>
  </si>
  <si>
    <t>0870</t>
  </si>
  <si>
    <t>2280</t>
  </si>
  <si>
    <t>2400</t>
  </si>
  <si>
    <t>2800</t>
  </si>
  <si>
    <t>2880</t>
  </si>
  <si>
    <t>3000</t>
  </si>
  <si>
    <t>4250</t>
  </si>
  <si>
    <t>4400</t>
  </si>
  <si>
    <t>4800</t>
  </si>
  <si>
    <t>2280 Waren</t>
  </si>
  <si>
    <t>2400 Forderungen aus LL</t>
  </si>
  <si>
    <t>5401 Nebenerlöse aus VV</t>
  </si>
  <si>
    <t>6050 Aufwendungen f. Energie</t>
  </si>
  <si>
    <t>6080 Aufwendungen f. Waren</t>
  </si>
  <si>
    <t>Beleggeschäftsgang Hauptbuch (Schülermaterial)</t>
  </si>
  <si>
    <t>5401</t>
  </si>
  <si>
    <t>0700 TA und Maschinen</t>
  </si>
  <si>
    <t>4400 Verbindlichkeiten aus LL</t>
  </si>
  <si>
    <t>6520 Abschreibung auf SA</t>
  </si>
  <si>
    <t>0500 Unbebaute Grundstücke</t>
  </si>
  <si>
    <t>4250 Langfr. Bankverbindlichkeiten</t>
  </si>
  <si>
    <t>5100 Umsatzerlöse f. Waren</t>
  </si>
  <si>
    <t>5101 Erlösberichtigungen</t>
  </si>
  <si>
    <t>5410 Sonstige Erlöse</t>
  </si>
  <si>
    <t>6170 Sonstige Aufwendungen</t>
  </si>
  <si>
    <t>6700 Mieten, Pachten</t>
  </si>
  <si>
    <t>6810 Zeitungen und Fachliteratur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</si>
</sst>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44" fontId="0" fillId="0" borderId="0" xfId="1" applyFont="1"/>
    <xf numFmtId="44" fontId="2" fillId="0" borderId="0" xfId="1" applyFont="1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Alignment="1">
      <alignment horizontal="right" indent="3"/>
    </xf>
    <xf numFmtId="4" fontId="4" fillId="0" borderId="0" xfId="0" applyNumberFormat="1" applyFont="1"/>
    <xf numFmtId="4" fontId="5" fillId="0" borderId="0" xfId="0" applyNumberFormat="1" applyFont="1" applyFill="1" applyAlignment="1">
      <alignment horizontal="left" vertical="center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1" fontId="6" fillId="0" borderId="0" xfId="0" applyNumberFormat="1" applyFont="1" applyAlignment="1">
      <alignment horizontal="left"/>
    </xf>
    <xf numFmtId="1" fontId="6" fillId="0" borderId="2" xfId="0" applyNumberFormat="1" applyFont="1" applyBorder="1" applyAlignment="1">
      <alignment horizontal="left"/>
    </xf>
    <xf numFmtId="1" fontId="6" fillId="0" borderId="3" xfId="0" applyNumberFormat="1" applyFont="1" applyBorder="1" applyAlignment="1">
      <alignment horizontal="left"/>
    </xf>
    <xf numFmtId="4" fontId="4" fillId="0" borderId="3" xfId="0" applyNumberFormat="1" applyFont="1" applyBorder="1"/>
    <xf numFmtId="4" fontId="6" fillId="0" borderId="4" xfId="0" applyNumberFormat="1" applyFont="1" applyBorder="1" applyAlignment="1">
      <alignment horizontal="left"/>
    </xf>
    <xf numFmtId="4" fontId="4" fillId="0" borderId="5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1" fontId="6" fillId="0" borderId="8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49" fontId="6" fillId="0" borderId="9" xfId="0" applyNumberFormat="1" applyFont="1" applyBorder="1"/>
    <xf numFmtId="4" fontId="4" fillId="0" borderId="9" xfId="0" applyNumberFormat="1" applyFont="1" applyBorder="1"/>
    <xf numFmtId="4" fontId="4" fillId="0" borderId="0" xfId="0" applyNumberFormat="1" applyFont="1" applyBorder="1"/>
    <xf numFmtId="1" fontId="6" fillId="0" borderId="4" xfId="0" applyNumberFormat="1" applyFont="1" applyBorder="1" applyAlignment="1">
      <alignment horizontal="left"/>
    </xf>
    <xf numFmtId="4" fontId="6" fillId="0" borderId="7" xfId="0" applyNumberFormat="1" applyFont="1" applyBorder="1"/>
    <xf numFmtId="4" fontId="6" fillId="0" borderId="9" xfId="0" applyNumberFormat="1" applyFont="1" applyBorder="1"/>
    <xf numFmtId="4" fontId="6" fillId="0" borderId="10" xfId="0" applyNumberFormat="1" applyFont="1" applyBorder="1" applyAlignment="1">
      <alignment horizontal="left"/>
    </xf>
    <xf numFmtId="4" fontId="6" fillId="0" borderId="5" xfId="0" applyNumberFormat="1" applyFont="1" applyBorder="1"/>
    <xf numFmtId="4" fontId="6" fillId="0" borderId="6" xfId="0" applyNumberFormat="1" applyFont="1" applyBorder="1"/>
    <xf numFmtId="4" fontId="6" fillId="0" borderId="10" xfId="0" applyNumberFormat="1" applyFont="1" applyBorder="1"/>
    <xf numFmtId="4" fontId="6" fillId="0" borderId="3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left"/>
    </xf>
    <xf numFmtId="4" fontId="4" fillId="0" borderId="0" xfId="0" applyNumberFormat="1" applyFont="1" applyAlignment="1">
      <alignment horizontal="left"/>
    </xf>
    <xf numFmtId="4" fontId="4" fillId="0" borderId="10" xfId="0" applyNumberFormat="1" applyFont="1" applyBorder="1"/>
    <xf numFmtId="1" fontId="6" fillId="0" borderId="9" xfId="0" applyNumberFormat="1" applyFont="1" applyBorder="1" applyAlignment="1">
      <alignment horizontal="left"/>
    </xf>
    <xf numFmtId="1" fontId="6" fillId="0" borderId="7" xfId="0" applyNumberFormat="1" applyFont="1" applyBorder="1" applyAlignment="1">
      <alignment horizontal="left"/>
    </xf>
    <xf numFmtId="49" fontId="6" fillId="0" borderId="10" xfId="0" applyNumberFormat="1" applyFont="1" applyBorder="1"/>
    <xf numFmtId="4" fontId="6" fillId="0" borderId="8" xfId="0" applyNumberFormat="1" applyFont="1" applyBorder="1"/>
    <xf numFmtId="49" fontId="6" fillId="0" borderId="5" xfId="0" applyNumberFormat="1" applyFont="1" applyBorder="1"/>
    <xf numFmtId="49" fontId="6" fillId="0" borderId="0" xfId="0" applyNumberFormat="1" applyFont="1" applyBorder="1"/>
    <xf numFmtId="4" fontId="6" fillId="0" borderId="0" xfId="0" applyNumberFormat="1" applyFont="1"/>
    <xf numFmtId="4" fontId="6" fillId="0" borderId="0" xfId="0" applyNumberFormat="1" applyFont="1" applyBorder="1"/>
    <xf numFmtId="49" fontId="6" fillId="0" borderId="4" xfId="0" applyNumberFormat="1" applyFont="1" applyBorder="1"/>
    <xf numFmtId="4" fontId="4" fillId="0" borderId="8" xfId="0" applyNumberFormat="1" applyFont="1" applyBorder="1"/>
    <xf numFmtId="4" fontId="4" fillId="0" borderId="3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" fontId="6" fillId="0" borderId="11" xfId="0" applyNumberFormat="1" applyFont="1" applyBorder="1"/>
    <xf numFmtId="49" fontId="4" fillId="0" borderId="10" xfId="0" applyNumberFormat="1" applyFont="1" applyBorder="1"/>
    <xf numFmtId="49" fontId="6" fillId="0" borderId="4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left"/>
    </xf>
    <xf numFmtId="49" fontId="4" fillId="0" borderId="6" xfId="0" applyNumberFormat="1" applyFont="1" applyBorder="1"/>
    <xf numFmtId="49" fontId="4" fillId="0" borderId="8" xfId="0" applyNumberFormat="1" applyFont="1" applyBorder="1"/>
    <xf numFmtId="49" fontId="4" fillId="0" borderId="5" xfId="0" applyNumberFormat="1" applyFont="1" applyBorder="1"/>
    <xf numFmtId="49" fontId="4" fillId="0" borderId="0" xfId="0" applyNumberFormat="1" applyFont="1"/>
    <xf numFmtId="4" fontId="6" fillId="0" borderId="1" xfId="0" applyNumberFormat="1" applyFont="1" applyBorder="1" applyAlignment="1">
      <alignment horizontal="center"/>
    </xf>
    <xf numFmtId="4" fontId="3" fillId="2" borderId="0" xfId="0" applyNumberFormat="1" applyFont="1" applyFill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abSelected="1" workbookViewId="0">
      <selection activeCell="G108" sqref="G108:H108"/>
    </sheetView>
  </sheetViews>
  <sheetFormatPr baseColWidth="10" defaultColWidth="11.42578125" defaultRowHeight="15" x14ac:dyDescent="0.2"/>
  <cols>
    <col min="1" max="1" width="12.7109375" style="6" bestFit="1" customWidth="1"/>
    <col min="2" max="2" width="16.140625" style="6" customWidth="1"/>
    <col min="3" max="3" width="14.5703125" style="6" customWidth="1"/>
    <col min="4" max="4" width="15.7109375" style="6" customWidth="1"/>
    <col min="5" max="6" width="12.7109375" style="6" bestFit="1" customWidth="1"/>
    <col min="7" max="7" width="17.42578125" style="6" customWidth="1"/>
    <col min="8" max="8" width="15.28515625" style="6" customWidth="1"/>
    <col min="9" max="9" width="15.7109375" style="6" customWidth="1"/>
    <col min="10" max="16384" width="11.42578125" style="6"/>
  </cols>
  <sheetData>
    <row r="1" spans="1:9" x14ac:dyDescent="0.2">
      <c r="A1" s="58" t="s">
        <v>92</v>
      </c>
      <c r="B1" s="58"/>
      <c r="C1" s="58"/>
      <c r="D1" s="58"/>
      <c r="E1" s="58"/>
      <c r="F1" s="58"/>
      <c r="G1" s="58"/>
      <c r="H1" s="58"/>
      <c r="I1" s="58"/>
    </row>
    <row r="2" spans="1:9" x14ac:dyDescent="0.2">
      <c r="A2" s="58"/>
      <c r="B2" s="58"/>
      <c r="C2" s="58"/>
      <c r="D2" s="58"/>
      <c r="E2" s="58"/>
      <c r="F2" s="58"/>
      <c r="G2" s="58"/>
      <c r="H2" s="58"/>
      <c r="I2" s="58"/>
    </row>
    <row r="4" spans="1:9" x14ac:dyDescent="0.25">
      <c r="A4" s="7"/>
    </row>
    <row r="5" spans="1:9" x14ac:dyDescent="0.2">
      <c r="A5" s="8" t="s">
        <v>16</v>
      </c>
      <c r="B5" s="57" t="s">
        <v>97</v>
      </c>
      <c r="C5" s="57"/>
      <c r="D5" s="9" t="s">
        <v>17</v>
      </c>
      <c r="F5" s="8" t="s">
        <v>16</v>
      </c>
      <c r="G5" s="57" t="s">
        <v>94</v>
      </c>
      <c r="H5" s="57"/>
      <c r="I5" s="9" t="s">
        <v>17</v>
      </c>
    </row>
    <row r="6" spans="1:9" x14ac:dyDescent="0.25">
      <c r="A6" s="10">
        <v>8000</v>
      </c>
      <c r="B6" s="6">
        <f>Anfangsbestände!C2</f>
        <v>115000</v>
      </c>
      <c r="C6" s="11"/>
      <c r="F6" s="12">
        <v>8000</v>
      </c>
      <c r="G6" s="13">
        <f>Anfangsbestände!C3</f>
        <v>8000</v>
      </c>
      <c r="H6" s="14"/>
      <c r="I6" s="13"/>
    </row>
    <row r="7" spans="1:9" ht="15.6" thickBot="1" x14ac:dyDescent="0.3">
      <c r="A7" s="15"/>
      <c r="B7" s="15"/>
      <c r="C7" s="16"/>
      <c r="D7" s="15"/>
      <c r="F7" s="17"/>
      <c r="G7" s="17"/>
      <c r="H7" s="18"/>
      <c r="I7" s="17"/>
    </row>
    <row r="8" spans="1:9" ht="16.149999999999999" thickTop="1" thickBot="1" x14ac:dyDescent="0.3">
      <c r="F8" s="15"/>
      <c r="G8" s="15"/>
      <c r="H8" s="16"/>
      <c r="I8" s="15"/>
    </row>
    <row r="9" spans="1:9" ht="15.6" thickTop="1" x14ac:dyDescent="0.25"/>
    <row r="10" spans="1:9" x14ac:dyDescent="0.25">
      <c r="A10" s="8" t="s">
        <v>16</v>
      </c>
      <c r="B10" s="57" t="s">
        <v>18</v>
      </c>
      <c r="C10" s="57"/>
      <c r="D10" s="9" t="s">
        <v>17</v>
      </c>
      <c r="F10" s="8" t="s">
        <v>16</v>
      </c>
      <c r="G10" s="57" t="s">
        <v>19</v>
      </c>
      <c r="H10" s="57"/>
      <c r="I10" s="9" t="s">
        <v>17</v>
      </c>
    </row>
    <row r="11" spans="1:9" x14ac:dyDescent="0.25">
      <c r="A11" s="12">
        <v>8000</v>
      </c>
      <c r="B11" s="13">
        <f>Anfangsbestände!C4</f>
        <v>34000</v>
      </c>
      <c r="C11" s="14"/>
      <c r="D11" s="13"/>
      <c r="F11" s="19" t="s">
        <v>39</v>
      </c>
      <c r="G11" s="13">
        <f>Anfangsbestände!C5</f>
        <v>40000</v>
      </c>
      <c r="H11" s="14"/>
      <c r="I11" s="13"/>
    </row>
    <row r="12" spans="1:9" x14ac:dyDescent="0.25">
      <c r="A12" s="17"/>
      <c r="B12" s="17"/>
      <c r="C12" s="18"/>
      <c r="D12" s="17"/>
      <c r="F12" s="20"/>
      <c r="G12" s="21"/>
      <c r="H12" s="18"/>
      <c r="I12" s="21"/>
    </row>
    <row r="13" spans="1:9" ht="15.6" thickBot="1" x14ac:dyDescent="0.3">
      <c r="A13" s="15"/>
      <c r="B13" s="15"/>
      <c r="C13" s="16"/>
      <c r="D13" s="15"/>
      <c r="F13" s="15"/>
      <c r="G13" s="15"/>
      <c r="H13" s="16"/>
      <c r="I13" s="15"/>
    </row>
    <row r="14" spans="1:9" ht="15.6" thickTop="1" x14ac:dyDescent="0.25">
      <c r="H14" s="22"/>
    </row>
    <row r="15" spans="1:9" x14ac:dyDescent="0.25">
      <c r="A15" s="8" t="s">
        <v>16</v>
      </c>
      <c r="B15" s="57" t="s">
        <v>87</v>
      </c>
      <c r="C15" s="57"/>
      <c r="D15" s="9" t="s">
        <v>17</v>
      </c>
      <c r="F15" s="8" t="s">
        <v>16</v>
      </c>
      <c r="G15" s="57" t="s">
        <v>88</v>
      </c>
      <c r="H15" s="57"/>
      <c r="I15" s="9" t="s">
        <v>17</v>
      </c>
    </row>
    <row r="16" spans="1:9" x14ac:dyDescent="0.25">
      <c r="A16" s="12">
        <v>8000</v>
      </c>
      <c r="B16" s="13">
        <f>Anfangsbestände!C6</f>
        <v>48000</v>
      </c>
      <c r="C16" s="23"/>
      <c r="D16" s="13"/>
      <c r="F16" s="12">
        <v>8000</v>
      </c>
      <c r="G16" s="13">
        <f>Anfangsbestände!C7</f>
        <v>17000</v>
      </c>
      <c r="H16" s="14"/>
      <c r="I16" s="13"/>
    </row>
    <row r="17" spans="1:9" x14ac:dyDescent="0.25">
      <c r="A17" s="24"/>
      <c r="B17" s="17"/>
      <c r="C17" s="18"/>
      <c r="D17" s="17"/>
      <c r="F17" s="25"/>
      <c r="G17" s="21"/>
      <c r="H17" s="26"/>
      <c r="I17" s="21"/>
    </row>
    <row r="18" spans="1:9" ht="15.6" thickBot="1" x14ac:dyDescent="0.3">
      <c r="A18" s="27"/>
      <c r="B18" s="15"/>
      <c r="C18" s="28"/>
      <c r="D18" s="15"/>
      <c r="F18" s="25"/>
      <c r="G18" s="21"/>
      <c r="H18" s="29"/>
      <c r="I18" s="21"/>
    </row>
    <row r="19" spans="1:9" ht="15.6" thickTop="1" x14ac:dyDescent="0.25">
      <c r="F19" s="25"/>
      <c r="G19" s="21"/>
      <c r="H19" s="29"/>
      <c r="I19" s="21"/>
    </row>
    <row r="20" spans="1:9" x14ac:dyDescent="0.25">
      <c r="F20" s="25"/>
      <c r="G20" s="21"/>
      <c r="H20" s="29"/>
      <c r="I20" s="21"/>
    </row>
    <row r="21" spans="1:9" x14ac:dyDescent="0.25">
      <c r="F21" s="24"/>
      <c r="G21" s="17"/>
      <c r="H21" s="18"/>
      <c r="I21" s="21"/>
    </row>
    <row r="22" spans="1:9" ht="15.6" thickBot="1" x14ac:dyDescent="0.3">
      <c r="F22" s="15"/>
      <c r="G22" s="15"/>
      <c r="H22" s="16"/>
      <c r="I22" s="15"/>
    </row>
    <row r="23" spans="1:9" ht="15.6" thickTop="1" x14ac:dyDescent="0.25"/>
    <row r="24" spans="1:9" x14ac:dyDescent="0.25">
      <c r="A24" s="8" t="s">
        <v>16</v>
      </c>
      <c r="B24" s="57" t="s">
        <v>20</v>
      </c>
      <c r="C24" s="57"/>
      <c r="D24" s="9" t="s">
        <v>17</v>
      </c>
      <c r="F24" s="8" t="s">
        <v>16</v>
      </c>
      <c r="G24" s="57" t="s">
        <v>21</v>
      </c>
      <c r="H24" s="57"/>
      <c r="I24" s="9" t="s">
        <v>17</v>
      </c>
    </row>
    <row r="25" spans="1:9" x14ac:dyDescent="0.25">
      <c r="A25" s="30" t="s">
        <v>40</v>
      </c>
      <c r="B25" s="13">
        <f>Anfangsbestände!C8</f>
        <v>46155.32</v>
      </c>
      <c r="C25" s="23"/>
      <c r="D25" s="13"/>
      <c r="F25" s="25"/>
      <c r="G25" s="21"/>
      <c r="H25" s="23"/>
      <c r="I25" s="13"/>
    </row>
    <row r="26" spans="1:9" ht="15.6" thickBot="1" x14ac:dyDescent="0.3">
      <c r="A26" s="25"/>
      <c r="B26" s="21"/>
      <c r="C26" s="29"/>
      <c r="D26" s="21"/>
      <c r="F26" s="27"/>
      <c r="G26" s="15"/>
      <c r="H26" s="16"/>
      <c r="I26" s="15"/>
    </row>
    <row r="27" spans="1:9" ht="15.6" thickTop="1" x14ac:dyDescent="0.25">
      <c r="A27" s="25"/>
      <c r="B27" s="21"/>
      <c r="C27" s="29"/>
      <c r="D27" s="21"/>
    </row>
    <row r="28" spans="1:9" x14ac:dyDescent="0.25">
      <c r="A28" s="25"/>
      <c r="B28" s="21"/>
      <c r="C28" s="29"/>
      <c r="D28" s="21"/>
      <c r="H28" s="22"/>
    </row>
    <row r="29" spans="1:9" x14ac:dyDescent="0.25">
      <c r="A29" s="25"/>
      <c r="B29" s="21"/>
      <c r="C29" s="31"/>
      <c r="D29" s="21"/>
      <c r="E29" s="32"/>
    </row>
    <row r="30" spans="1:9" x14ac:dyDescent="0.25">
      <c r="A30" s="25"/>
      <c r="B30" s="21"/>
      <c r="C30" s="33"/>
      <c r="D30" s="21"/>
    </row>
    <row r="31" spans="1:9" x14ac:dyDescent="0.25">
      <c r="A31" s="25"/>
      <c r="B31" s="21"/>
      <c r="C31" s="29"/>
      <c r="D31" s="21"/>
    </row>
    <row r="32" spans="1:9" x14ac:dyDescent="0.25">
      <c r="A32" s="25"/>
      <c r="B32" s="21"/>
      <c r="C32" s="33"/>
      <c r="D32" s="21"/>
    </row>
    <row r="33" spans="1:9" x14ac:dyDescent="0.25">
      <c r="A33" s="25"/>
      <c r="B33" s="21"/>
      <c r="C33" s="33"/>
      <c r="D33" s="21"/>
    </row>
    <row r="34" spans="1:9" x14ac:dyDescent="0.25">
      <c r="A34" s="25"/>
      <c r="B34" s="21"/>
      <c r="C34" s="33"/>
      <c r="D34" s="21"/>
    </row>
    <row r="35" spans="1:9" x14ac:dyDescent="0.25">
      <c r="A35" s="25"/>
      <c r="B35" s="21"/>
      <c r="C35" s="33"/>
      <c r="D35" s="21"/>
    </row>
    <row r="36" spans="1:9" x14ac:dyDescent="0.25">
      <c r="A36" s="25"/>
      <c r="B36" s="21"/>
      <c r="C36" s="33"/>
      <c r="D36" s="21"/>
    </row>
    <row r="37" spans="1:9" x14ac:dyDescent="0.25">
      <c r="A37" s="25"/>
      <c r="B37" s="21"/>
      <c r="C37" s="33"/>
      <c r="D37" s="21"/>
    </row>
    <row r="38" spans="1:9" x14ac:dyDescent="0.2">
      <c r="A38" s="34"/>
      <c r="B38" s="21"/>
      <c r="C38" s="33"/>
      <c r="D38" s="21"/>
    </row>
    <row r="39" spans="1:9" ht="15.75" thickBot="1" x14ac:dyDescent="0.25">
      <c r="A39" s="27"/>
      <c r="B39" s="15"/>
      <c r="C39" s="16"/>
      <c r="D39" s="15"/>
    </row>
    <row r="40" spans="1:9" ht="15.75" thickTop="1" x14ac:dyDescent="0.2">
      <c r="C40" s="22"/>
    </row>
    <row r="41" spans="1:9" x14ac:dyDescent="0.2">
      <c r="A41" s="8" t="s">
        <v>16</v>
      </c>
      <c r="B41" s="57" t="s">
        <v>22</v>
      </c>
      <c r="C41" s="57"/>
      <c r="D41" s="9" t="s">
        <v>17</v>
      </c>
      <c r="F41" s="8" t="s">
        <v>16</v>
      </c>
      <c r="G41" s="57" t="s">
        <v>23</v>
      </c>
      <c r="H41" s="57"/>
      <c r="I41" s="9" t="s">
        <v>17</v>
      </c>
    </row>
    <row r="42" spans="1:9" x14ac:dyDescent="0.2">
      <c r="A42" s="12">
        <v>8000</v>
      </c>
      <c r="B42" s="13">
        <f>Anfangsbestände!C10</f>
        <v>1300.6300000000001</v>
      </c>
      <c r="C42" s="14"/>
      <c r="D42" s="13"/>
      <c r="F42" s="12">
        <v>8000</v>
      </c>
      <c r="G42" s="13">
        <f>Anfangsbestände!C9</f>
        <v>10700</v>
      </c>
      <c r="H42" s="14"/>
      <c r="I42" s="13"/>
    </row>
    <row r="43" spans="1:9" x14ac:dyDescent="0.2">
      <c r="A43" s="25"/>
      <c r="B43" s="21"/>
      <c r="C43" s="29"/>
      <c r="D43" s="21"/>
      <c r="F43" s="25"/>
      <c r="G43" s="21"/>
      <c r="H43" s="29"/>
      <c r="I43" s="21"/>
    </row>
    <row r="44" spans="1:9" x14ac:dyDescent="0.2">
      <c r="A44" s="25"/>
      <c r="B44" s="21"/>
      <c r="C44" s="29"/>
      <c r="D44" s="21"/>
      <c r="F44" s="25"/>
      <c r="G44" s="21"/>
      <c r="H44" s="29"/>
      <c r="I44" s="21"/>
    </row>
    <row r="45" spans="1:9" x14ac:dyDescent="0.2">
      <c r="A45" s="25"/>
      <c r="B45" s="21"/>
      <c r="C45" s="29"/>
      <c r="D45" s="21"/>
      <c r="F45" s="25"/>
      <c r="G45" s="21"/>
      <c r="H45" s="29"/>
      <c r="I45" s="21"/>
    </row>
    <row r="46" spans="1:9" x14ac:dyDescent="0.2">
      <c r="A46" s="25"/>
      <c r="B46" s="21"/>
      <c r="C46" s="31"/>
      <c r="D46" s="21"/>
      <c r="F46" s="25"/>
      <c r="G46" s="21"/>
      <c r="H46" s="29"/>
      <c r="I46" s="21"/>
    </row>
    <row r="47" spans="1:9" ht="15.75" thickBot="1" x14ac:dyDescent="0.25">
      <c r="A47" s="15"/>
      <c r="B47" s="15"/>
      <c r="C47" s="16"/>
      <c r="D47" s="15"/>
      <c r="F47" s="25"/>
      <c r="G47" s="21"/>
      <c r="H47" s="29"/>
      <c r="I47" s="21"/>
    </row>
    <row r="48" spans="1:9" ht="15.75" thickTop="1" x14ac:dyDescent="0.2">
      <c r="F48" s="25"/>
      <c r="G48" s="21"/>
      <c r="H48" s="29"/>
      <c r="I48" s="21"/>
    </row>
    <row r="49" spans="1:9" x14ac:dyDescent="0.2">
      <c r="F49" s="25"/>
      <c r="G49" s="21"/>
      <c r="H49" s="31"/>
      <c r="I49" s="21"/>
    </row>
    <row r="50" spans="1:9" ht="15.75" thickBot="1" x14ac:dyDescent="0.25">
      <c r="F50" s="15"/>
      <c r="G50" s="15"/>
      <c r="H50" s="28"/>
      <c r="I50" s="15"/>
    </row>
    <row r="51" spans="1:9" ht="15.75" thickTop="1" x14ac:dyDescent="0.2"/>
    <row r="52" spans="1:9" x14ac:dyDescent="0.2">
      <c r="A52" s="8" t="s">
        <v>16</v>
      </c>
      <c r="B52" s="57" t="s">
        <v>24</v>
      </c>
      <c r="C52" s="57"/>
      <c r="D52" s="9" t="s">
        <v>17</v>
      </c>
      <c r="F52" s="8" t="s">
        <v>16</v>
      </c>
      <c r="G52" s="57" t="s">
        <v>95</v>
      </c>
      <c r="H52" s="57"/>
      <c r="I52" s="9" t="s">
        <v>17</v>
      </c>
    </row>
    <row r="53" spans="1:9" x14ac:dyDescent="0.2">
      <c r="A53" s="12"/>
      <c r="B53" s="13"/>
      <c r="C53" s="23">
        <v>8000</v>
      </c>
      <c r="D53" s="13">
        <f>Anfangsbestände!D11</f>
        <v>138841.63</v>
      </c>
      <c r="F53" s="19"/>
      <c r="G53" s="13"/>
      <c r="H53" s="23">
        <v>8000</v>
      </c>
      <c r="I53" s="13">
        <f>Anfangsbestände!D13</f>
        <v>16000</v>
      </c>
    </row>
    <row r="54" spans="1:9" x14ac:dyDescent="0.2">
      <c r="A54" s="35"/>
      <c r="B54" s="17"/>
      <c r="C54" s="18"/>
      <c r="D54" s="17"/>
      <c r="F54" s="20"/>
      <c r="G54" s="21"/>
      <c r="H54" s="36"/>
      <c r="I54" s="21"/>
    </row>
    <row r="55" spans="1:9" ht="15.75" thickBot="1" x14ac:dyDescent="0.25">
      <c r="A55" s="27"/>
      <c r="B55" s="15"/>
      <c r="C55" s="28"/>
      <c r="D55" s="15"/>
      <c r="F55" s="20"/>
      <c r="G55" s="21"/>
      <c r="H55" s="36"/>
      <c r="I55" s="21"/>
    </row>
    <row r="56" spans="1:9" ht="15.75" thickTop="1" x14ac:dyDescent="0.2">
      <c r="F56" s="20"/>
      <c r="G56" s="21"/>
      <c r="H56" s="36"/>
      <c r="I56" s="21"/>
    </row>
    <row r="57" spans="1:9" x14ac:dyDescent="0.2">
      <c r="F57" s="20"/>
      <c r="G57" s="21"/>
      <c r="H57" s="36"/>
      <c r="I57" s="21"/>
    </row>
    <row r="58" spans="1:9" x14ac:dyDescent="0.2">
      <c r="A58" s="8" t="s">
        <v>16</v>
      </c>
      <c r="B58" s="57" t="s">
        <v>98</v>
      </c>
      <c r="C58" s="57"/>
      <c r="D58" s="9" t="s">
        <v>17</v>
      </c>
      <c r="F58" s="20"/>
      <c r="G58" s="21"/>
      <c r="H58" s="36"/>
      <c r="I58" s="21"/>
    </row>
    <row r="59" spans="1:9" x14ac:dyDescent="0.2">
      <c r="A59" s="30"/>
      <c r="B59" s="13"/>
      <c r="C59" s="23">
        <v>8000</v>
      </c>
      <c r="D59" s="13">
        <f>Anfangsbestände!D12</f>
        <v>73100</v>
      </c>
      <c r="F59" s="20"/>
      <c r="G59" s="21"/>
      <c r="H59" s="36"/>
      <c r="I59" s="21"/>
    </row>
    <row r="60" spans="1:9" x14ac:dyDescent="0.2">
      <c r="A60" s="25"/>
      <c r="B60" s="21"/>
      <c r="C60" s="23"/>
      <c r="D60" s="21"/>
      <c r="F60" s="20"/>
      <c r="G60" s="21"/>
      <c r="H60" s="36"/>
      <c r="I60" s="21"/>
    </row>
    <row r="61" spans="1:9" ht="15.75" thickBot="1" x14ac:dyDescent="0.25">
      <c r="A61" s="35"/>
      <c r="B61" s="17"/>
      <c r="C61" s="37"/>
      <c r="D61" s="17"/>
      <c r="F61" s="38"/>
      <c r="G61" s="15"/>
      <c r="H61" s="16"/>
      <c r="I61" s="15"/>
    </row>
    <row r="62" spans="1:9" ht="16.5" thickTop="1" thickBot="1" x14ac:dyDescent="0.25">
      <c r="A62" s="27"/>
      <c r="B62" s="15"/>
      <c r="C62" s="28"/>
      <c r="D62" s="15"/>
      <c r="F62" s="39"/>
      <c r="G62" s="22"/>
      <c r="H62" s="22"/>
      <c r="I62" s="22"/>
    </row>
    <row r="63" spans="1:9" ht="15.75" thickTop="1" x14ac:dyDescent="0.2"/>
    <row r="64" spans="1:9" x14ac:dyDescent="0.2">
      <c r="A64" s="8" t="s">
        <v>16</v>
      </c>
      <c r="B64" s="57" t="s">
        <v>99</v>
      </c>
      <c r="C64" s="57"/>
      <c r="D64" s="9" t="s">
        <v>17</v>
      </c>
      <c r="F64" s="8" t="s">
        <v>16</v>
      </c>
      <c r="G64" s="57" t="s">
        <v>25</v>
      </c>
      <c r="H64" s="57"/>
      <c r="I64" s="9" t="s">
        <v>17</v>
      </c>
    </row>
    <row r="65" spans="1:9" x14ac:dyDescent="0.2">
      <c r="A65" s="30"/>
      <c r="B65" s="13"/>
      <c r="C65" s="14" t="s">
        <v>40</v>
      </c>
      <c r="D65" s="13">
        <f>Anfangsbestände!D15</f>
        <v>280321</v>
      </c>
      <c r="F65" s="30"/>
      <c r="G65" s="13"/>
      <c r="H65" s="14" t="s">
        <v>40</v>
      </c>
      <c r="I65" s="13">
        <f>Anfangsbestände!D14</f>
        <v>46955.32</v>
      </c>
    </row>
    <row r="66" spans="1:9" x14ac:dyDescent="0.2">
      <c r="A66" s="34"/>
      <c r="B66" s="21"/>
      <c r="C66" s="29"/>
      <c r="D66" s="21"/>
      <c r="F66" s="25"/>
      <c r="G66" s="21"/>
      <c r="H66" s="29"/>
      <c r="I66" s="21"/>
    </row>
    <row r="67" spans="1:9" x14ac:dyDescent="0.2">
      <c r="A67" s="34"/>
      <c r="B67" s="21"/>
      <c r="C67" s="29"/>
      <c r="D67" s="21"/>
      <c r="F67" s="25"/>
      <c r="G67" s="21"/>
      <c r="H67" s="29"/>
      <c r="I67" s="21"/>
    </row>
    <row r="68" spans="1:9" x14ac:dyDescent="0.2">
      <c r="A68" s="25"/>
      <c r="B68" s="21"/>
      <c r="C68" s="29"/>
      <c r="D68" s="21"/>
      <c r="F68" s="34"/>
      <c r="G68" s="21"/>
      <c r="H68" s="29"/>
      <c r="I68" s="21"/>
    </row>
    <row r="69" spans="1:9" x14ac:dyDescent="0.2">
      <c r="A69" s="25"/>
      <c r="B69" s="21"/>
      <c r="C69" s="29"/>
      <c r="D69" s="21"/>
      <c r="F69" s="34"/>
      <c r="G69" s="21"/>
      <c r="H69" s="29"/>
      <c r="I69" s="21"/>
    </row>
    <row r="70" spans="1:9" ht="15.75" thickBot="1" x14ac:dyDescent="0.25">
      <c r="A70" s="27"/>
      <c r="B70" s="15"/>
      <c r="C70" s="28"/>
      <c r="D70" s="15"/>
      <c r="F70" s="34"/>
      <c r="G70" s="21"/>
      <c r="H70" s="29"/>
      <c r="I70" s="21"/>
    </row>
    <row r="71" spans="1:9" ht="16.5" thickTop="1" thickBot="1" x14ac:dyDescent="0.25">
      <c r="A71" s="40"/>
      <c r="C71" s="41"/>
      <c r="F71" s="27"/>
      <c r="G71" s="15"/>
      <c r="H71" s="16"/>
      <c r="I71" s="15"/>
    </row>
    <row r="72" spans="1:9" ht="15.75" thickTop="1" x14ac:dyDescent="0.2">
      <c r="A72" s="40"/>
      <c r="C72" s="41"/>
      <c r="F72" s="40"/>
      <c r="H72" s="22"/>
    </row>
    <row r="73" spans="1:9" x14ac:dyDescent="0.2">
      <c r="A73" s="8" t="s">
        <v>16</v>
      </c>
      <c r="B73" s="57" t="s">
        <v>26</v>
      </c>
      <c r="C73" s="57"/>
      <c r="D73" s="9" t="s">
        <v>17</v>
      </c>
      <c r="F73" s="8" t="s">
        <v>16</v>
      </c>
      <c r="G73" s="57" t="s">
        <v>89</v>
      </c>
      <c r="H73" s="57"/>
      <c r="I73" s="9" t="s">
        <v>17</v>
      </c>
    </row>
    <row r="74" spans="1:9" x14ac:dyDescent="0.2">
      <c r="A74" s="30" t="s">
        <v>40</v>
      </c>
      <c r="B74" s="13">
        <f>Anfangsbestände!C16</f>
        <v>8723</v>
      </c>
      <c r="C74" s="42"/>
      <c r="D74" s="13"/>
      <c r="F74" s="12"/>
      <c r="G74" s="13"/>
      <c r="H74" s="14" t="s">
        <v>40</v>
      </c>
      <c r="I74" s="13">
        <f>Anfangsbestände!D17</f>
        <v>10780</v>
      </c>
    </row>
    <row r="75" spans="1:9" x14ac:dyDescent="0.2">
      <c r="A75" s="25"/>
      <c r="B75" s="21"/>
      <c r="C75" s="29"/>
      <c r="D75" s="21"/>
      <c r="F75" s="24"/>
      <c r="G75" s="17"/>
      <c r="H75" s="37"/>
      <c r="I75" s="17"/>
    </row>
    <row r="76" spans="1:9" ht="15.75" thickBot="1" x14ac:dyDescent="0.25">
      <c r="A76" s="25"/>
      <c r="B76" s="21"/>
      <c r="C76" s="29"/>
      <c r="D76" s="21"/>
      <c r="F76" s="27"/>
      <c r="G76" s="15"/>
      <c r="H76" s="28"/>
      <c r="I76" s="15"/>
    </row>
    <row r="77" spans="1:9" ht="15.75" thickTop="1" x14ac:dyDescent="0.2">
      <c r="A77" s="40"/>
      <c r="C77" s="43"/>
      <c r="F77" s="41"/>
      <c r="G77" s="22"/>
      <c r="H77" s="41"/>
      <c r="I77" s="22"/>
    </row>
    <row r="78" spans="1:9" ht="15.75" thickBot="1" x14ac:dyDescent="0.25">
      <c r="A78" s="15"/>
      <c r="B78" s="15"/>
      <c r="C78" s="16"/>
      <c r="D78" s="15"/>
      <c r="F78" s="41"/>
      <c r="G78" s="22"/>
      <c r="H78" s="41"/>
      <c r="I78" s="22"/>
    </row>
    <row r="79" spans="1:9" ht="15.75" thickTop="1" x14ac:dyDescent="0.2"/>
    <row r="80" spans="1:9" x14ac:dyDescent="0.2">
      <c r="A80" s="8" t="s">
        <v>16</v>
      </c>
      <c r="B80" s="57" t="s">
        <v>101</v>
      </c>
      <c r="C80" s="57"/>
      <c r="D80" s="9" t="s">
        <v>17</v>
      </c>
      <c r="F80" s="8" t="s">
        <v>16</v>
      </c>
      <c r="G80" s="57" t="s">
        <v>90</v>
      </c>
      <c r="H80" s="57"/>
      <c r="I80" s="9" t="s">
        <v>17</v>
      </c>
    </row>
    <row r="81" spans="1:9" x14ac:dyDescent="0.2">
      <c r="A81" s="34"/>
      <c r="B81" s="13"/>
      <c r="C81" s="14" t="s">
        <v>40</v>
      </c>
      <c r="D81" s="44">
        <f>Anfangsbestände!D18</f>
        <v>32780</v>
      </c>
      <c r="F81" s="30" t="s">
        <v>40</v>
      </c>
      <c r="G81" s="13">
        <f>Anfangsbestände!C19</f>
        <v>6423</v>
      </c>
      <c r="H81" s="23"/>
      <c r="I81" s="13"/>
    </row>
    <row r="82" spans="1:9" x14ac:dyDescent="0.2">
      <c r="A82" s="34"/>
      <c r="B82" s="21"/>
      <c r="C82" s="29"/>
      <c r="D82" s="21"/>
      <c r="F82" s="25"/>
      <c r="G82" s="21"/>
      <c r="H82" s="33"/>
      <c r="I82" s="21"/>
    </row>
    <row r="83" spans="1:9" ht="15.75" thickBot="1" x14ac:dyDescent="0.25">
      <c r="A83" s="27"/>
      <c r="B83" s="15"/>
      <c r="C83" s="28"/>
      <c r="D83" s="15"/>
      <c r="F83" s="24"/>
      <c r="G83" s="17"/>
      <c r="H83" s="43"/>
      <c r="I83" s="17"/>
    </row>
    <row r="84" spans="1:9" ht="16.5" thickTop="1" thickBot="1" x14ac:dyDescent="0.25">
      <c r="A84" s="41"/>
      <c r="B84" s="22"/>
      <c r="C84" s="41"/>
      <c r="D84" s="22"/>
      <c r="F84" s="27"/>
      <c r="G84" s="15"/>
      <c r="H84" s="16"/>
      <c r="I84" s="15"/>
    </row>
    <row r="85" spans="1:9" ht="15.75" thickTop="1" x14ac:dyDescent="0.2"/>
    <row r="86" spans="1:9" x14ac:dyDescent="0.2">
      <c r="A86" s="8" t="s">
        <v>16</v>
      </c>
      <c r="B86" s="57" t="s">
        <v>91</v>
      </c>
      <c r="C86" s="57"/>
      <c r="D86" s="9" t="s">
        <v>17</v>
      </c>
      <c r="F86" s="8" t="s">
        <v>16</v>
      </c>
      <c r="G86" s="57" t="s">
        <v>27</v>
      </c>
      <c r="H86" s="57"/>
      <c r="I86" s="9" t="s">
        <v>17</v>
      </c>
    </row>
    <row r="87" spans="1:9" x14ac:dyDescent="0.2">
      <c r="A87" s="30" t="s">
        <v>40</v>
      </c>
      <c r="B87" s="13">
        <f>Anfangsbestände!C20</f>
        <v>91663</v>
      </c>
      <c r="C87" s="23"/>
      <c r="D87" s="13"/>
      <c r="F87" s="19"/>
      <c r="G87" s="13"/>
      <c r="H87" s="14" t="s">
        <v>40</v>
      </c>
      <c r="I87" s="13">
        <f>Anfangsbestände!D21</f>
        <v>1218</v>
      </c>
    </row>
    <row r="88" spans="1:9" ht="15.75" thickBot="1" x14ac:dyDescent="0.25">
      <c r="A88" s="25"/>
      <c r="B88" s="21"/>
      <c r="C88" s="45"/>
      <c r="D88" s="21"/>
      <c r="F88" s="27"/>
      <c r="G88" s="15"/>
      <c r="H88" s="28"/>
      <c r="I88" s="15"/>
    </row>
    <row r="89" spans="1:9" ht="15.75" thickTop="1" x14ac:dyDescent="0.2">
      <c r="A89" s="25"/>
      <c r="B89" s="21"/>
      <c r="C89" s="45"/>
      <c r="D89" s="21"/>
    </row>
    <row r="90" spans="1:9" x14ac:dyDescent="0.2">
      <c r="A90" s="34"/>
      <c r="B90" s="21"/>
      <c r="C90" s="33"/>
      <c r="D90" s="21"/>
    </row>
    <row r="91" spans="1:9" ht="15.75" thickBot="1" x14ac:dyDescent="0.25">
      <c r="A91" s="46"/>
      <c r="B91" s="15"/>
      <c r="C91" s="16"/>
      <c r="D91" s="15"/>
    </row>
    <row r="92" spans="1:9" ht="15.75" thickTop="1" x14ac:dyDescent="0.2"/>
    <row r="93" spans="1:9" x14ac:dyDescent="0.2">
      <c r="A93" s="8" t="s">
        <v>16</v>
      </c>
      <c r="B93" s="57" t="s">
        <v>28</v>
      </c>
      <c r="C93" s="57"/>
      <c r="D93" s="9" t="s">
        <v>17</v>
      </c>
      <c r="F93" s="8" t="s">
        <v>16</v>
      </c>
      <c r="G93" s="57" t="s">
        <v>29</v>
      </c>
      <c r="H93" s="57"/>
      <c r="I93" s="9" t="s">
        <v>17</v>
      </c>
    </row>
    <row r="94" spans="1:9" x14ac:dyDescent="0.2">
      <c r="A94" s="30" t="s">
        <v>40</v>
      </c>
      <c r="B94" s="13">
        <f>Anfangsbestände!C22</f>
        <v>5320</v>
      </c>
      <c r="C94" s="23"/>
      <c r="D94" s="13"/>
      <c r="F94" s="30">
        <v>8000</v>
      </c>
      <c r="G94" s="13">
        <f>Anfangsbestände!C23</f>
        <v>7950</v>
      </c>
      <c r="H94" s="23"/>
      <c r="I94" s="13"/>
    </row>
    <row r="95" spans="1:9" x14ac:dyDescent="0.2">
      <c r="A95" s="24"/>
      <c r="B95" s="17"/>
      <c r="C95" s="43"/>
      <c r="D95" s="17"/>
      <c r="F95" s="24"/>
      <c r="G95" s="17"/>
      <c r="H95" s="37"/>
      <c r="I95" s="17"/>
    </row>
    <row r="96" spans="1:9" ht="15.75" thickBot="1" x14ac:dyDescent="0.25">
      <c r="A96" s="27"/>
      <c r="B96" s="15"/>
      <c r="C96" s="16"/>
      <c r="D96" s="15"/>
      <c r="F96" s="27"/>
      <c r="G96" s="15"/>
      <c r="H96" s="28"/>
      <c r="I96" s="15"/>
    </row>
    <row r="97" spans="1:9" ht="15.75" thickTop="1" x14ac:dyDescent="0.2">
      <c r="C97" s="40"/>
      <c r="F97" s="41"/>
      <c r="G97" s="22"/>
      <c r="H97" s="22"/>
      <c r="I97" s="22"/>
    </row>
    <row r="98" spans="1:9" x14ac:dyDescent="0.2">
      <c r="A98" s="8" t="s">
        <v>16</v>
      </c>
      <c r="B98" s="57" t="s">
        <v>102</v>
      </c>
      <c r="C98" s="57"/>
      <c r="D98" s="9" t="s">
        <v>17</v>
      </c>
      <c r="F98" s="8" t="s">
        <v>16</v>
      </c>
      <c r="G98" s="57" t="s">
        <v>30</v>
      </c>
      <c r="H98" s="57"/>
      <c r="I98" s="9" t="s">
        <v>17</v>
      </c>
    </row>
    <row r="99" spans="1:9" x14ac:dyDescent="0.2">
      <c r="A99" s="30" t="s">
        <v>40</v>
      </c>
      <c r="B99" s="13">
        <f>Anfangsbestände!C24</f>
        <v>6290</v>
      </c>
      <c r="C99" s="23"/>
      <c r="D99" s="13"/>
      <c r="F99" s="30" t="s">
        <v>40</v>
      </c>
      <c r="G99" s="13">
        <f>Anfangsbestände!C25</f>
        <v>116400</v>
      </c>
      <c r="H99" s="23"/>
      <c r="I99" s="13"/>
    </row>
    <row r="100" spans="1:9" ht="15.75" thickBot="1" x14ac:dyDescent="0.25">
      <c r="A100" s="15"/>
      <c r="B100" s="15"/>
      <c r="C100" s="16"/>
      <c r="D100" s="15"/>
      <c r="F100" s="24"/>
      <c r="G100" s="17"/>
      <c r="H100" s="43"/>
      <c r="I100" s="17"/>
    </row>
    <row r="101" spans="1:9" ht="16.5" thickTop="1" thickBot="1" x14ac:dyDescent="0.25">
      <c r="F101" s="27"/>
      <c r="G101" s="15"/>
      <c r="H101" s="16"/>
      <c r="I101" s="15"/>
    </row>
    <row r="102" spans="1:9" ht="15.75" thickTop="1" x14ac:dyDescent="0.2"/>
    <row r="103" spans="1:9" x14ac:dyDescent="0.2">
      <c r="A103" s="8" t="s">
        <v>16</v>
      </c>
      <c r="B103" s="57" t="s">
        <v>96</v>
      </c>
      <c r="C103" s="57"/>
      <c r="D103" s="9" t="s">
        <v>17</v>
      </c>
      <c r="F103" s="8" t="s">
        <v>16</v>
      </c>
      <c r="G103" s="57" t="s">
        <v>103</v>
      </c>
      <c r="H103" s="57"/>
      <c r="I103" s="9" t="s">
        <v>17</v>
      </c>
    </row>
    <row r="104" spans="1:9" x14ac:dyDescent="0.2">
      <c r="A104" s="30"/>
      <c r="B104" s="13"/>
      <c r="C104" s="23"/>
      <c r="D104" s="13"/>
      <c r="F104" s="30" t="s">
        <v>40</v>
      </c>
      <c r="G104" s="13">
        <f>Anfangsbestände!C27</f>
        <v>16500</v>
      </c>
      <c r="H104" s="23"/>
      <c r="I104" s="13"/>
    </row>
    <row r="105" spans="1:9" ht="15.75" thickBot="1" x14ac:dyDescent="0.25">
      <c r="A105" s="27"/>
      <c r="B105" s="15"/>
      <c r="C105" s="16"/>
      <c r="D105" s="15"/>
      <c r="F105" s="27"/>
      <c r="G105" s="15"/>
      <c r="H105" s="28"/>
      <c r="I105" s="15"/>
    </row>
    <row r="106" spans="1:9" ht="15.75" thickTop="1" x14ac:dyDescent="0.2">
      <c r="A106" s="41"/>
      <c r="B106" s="22"/>
      <c r="C106" s="22"/>
      <c r="D106" s="22"/>
      <c r="F106" s="41"/>
      <c r="G106" s="22"/>
      <c r="H106" s="41"/>
      <c r="I106" s="22"/>
    </row>
    <row r="108" spans="1:9" x14ac:dyDescent="0.2">
      <c r="A108" s="8" t="s">
        <v>16</v>
      </c>
      <c r="B108" s="57" t="s">
        <v>31</v>
      </c>
      <c r="C108" s="57"/>
      <c r="D108" s="9" t="s">
        <v>17</v>
      </c>
      <c r="F108" s="8" t="s">
        <v>16</v>
      </c>
      <c r="G108" s="57" t="s">
        <v>104</v>
      </c>
      <c r="H108" s="57"/>
      <c r="I108" s="9" t="s">
        <v>17</v>
      </c>
    </row>
    <row r="109" spans="1:9" x14ac:dyDescent="0.2">
      <c r="A109" s="30" t="s">
        <v>40</v>
      </c>
      <c r="B109" s="13">
        <f>Anfangsbestände!C28</f>
        <v>3589</v>
      </c>
      <c r="C109" s="23"/>
      <c r="D109" s="13"/>
      <c r="F109" s="30" t="s">
        <v>40</v>
      </c>
      <c r="G109" s="13">
        <f>Anfangsbestände!C29</f>
        <v>1645</v>
      </c>
      <c r="H109" s="23"/>
      <c r="I109" s="13"/>
    </row>
    <row r="110" spans="1:9" ht="15.75" thickBot="1" x14ac:dyDescent="0.25">
      <c r="A110" s="24"/>
      <c r="B110" s="17"/>
      <c r="C110" s="37"/>
      <c r="D110" s="17"/>
      <c r="F110" s="27"/>
      <c r="G110" s="15"/>
      <c r="H110" s="16"/>
      <c r="I110" s="15"/>
    </row>
    <row r="111" spans="1:9" ht="16.5" thickTop="1" thickBot="1" x14ac:dyDescent="0.25">
      <c r="A111" s="27"/>
      <c r="B111" s="15"/>
      <c r="C111" s="28"/>
      <c r="D111" s="15"/>
    </row>
    <row r="112" spans="1:9" ht="15.75" thickTop="1" x14ac:dyDescent="0.2"/>
    <row r="113" spans="1:9" x14ac:dyDescent="0.2">
      <c r="A113" s="8" t="s">
        <v>16</v>
      </c>
      <c r="B113" s="57" t="s">
        <v>32</v>
      </c>
      <c r="C113" s="57"/>
      <c r="D113" s="9" t="s">
        <v>17</v>
      </c>
      <c r="F113" s="8" t="s">
        <v>16</v>
      </c>
      <c r="G113" s="57" t="s">
        <v>33</v>
      </c>
      <c r="H113" s="57"/>
      <c r="I113" s="9" t="s">
        <v>17</v>
      </c>
    </row>
    <row r="114" spans="1:9" x14ac:dyDescent="0.2">
      <c r="A114" s="30" t="s">
        <v>40</v>
      </c>
      <c r="B114" s="13">
        <f>Anfangsbestände!C30</f>
        <v>1235</v>
      </c>
      <c r="C114" s="23"/>
      <c r="D114" s="13"/>
      <c r="F114" s="30" t="s">
        <v>40</v>
      </c>
      <c r="G114" s="13">
        <f>Anfangsbestände!C31</f>
        <v>1210</v>
      </c>
      <c r="H114" s="42"/>
      <c r="I114" s="13"/>
    </row>
    <row r="115" spans="1:9" x14ac:dyDescent="0.2">
      <c r="A115" s="24"/>
      <c r="B115" s="17"/>
      <c r="C115" s="37"/>
      <c r="D115" s="17"/>
      <c r="F115" s="24"/>
      <c r="G115" s="17"/>
      <c r="H115" s="43"/>
      <c r="I115" s="17"/>
    </row>
    <row r="116" spans="1:9" ht="15.75" thickBot="1" x14ac:dyDescent="0.25">
      <c r="A116" s="27"/>
      <c r="B116" s="15"/>
      <c r="C116" s="28"/>
      <c r="D116" s="15"/>
      <c r="F116" s="27"/>
      <c r="G116" s="15"/>
      <c r="H116" s="16"/>
      <c r="I116" s="15"/>
    </row>
    <row r="117" spans="1:9" ht="15.75" thickTop="1" x14ac:dyDescent="0.2">
      <c r="A117" s="40"/>
    </row>
    <row r="118" spans="1:9" x14ac:dyDescent="0.2">
      <c r="A118" s="8" t="s">
        <v>16</v>
      </c>
      <c r="B118" s="57" t="s">
        <v>34</v>
      </c>
      <c r="C118" s="57"/>
      <c r="D118" s="9" t="s">
        <v>17</v>
      </c>
      <c r="F118" s="8" t="s">
        <v>16</v>
      </c>
      <c r="G118" s="57" t="s">
        <v>35</v>
      </c>
      <c r="H118" s="57"/>
      <c r="I118" s="9" t="s">
        <v>17</v>
      </c>
    </row>
    <row r="119" spans="1:9" x14ac:dyDescent="0.2">
      <c r="A119" s="30" t="s">
        <v>40</v>
      </c>
      <c r="B119" s="13">
        <f>Anfangsbestände!C32</f>
        <v>2475</v>
      </c>
      <c r="C119" s="42"/>
      <c r="D119" s="13"/>
      <c r="F119" s="30" t="s">
        <v>40</v>
      </c>
      <c r="G119" s="13">
        <f>Anfangsbestände!C33</f>
        <v>3572</v>
      </c>
      <c r="H119" s="42"/>
      <c r="I119" s="13"/>
    </row>
    <row r="120" spans="1:9" ht="15.75" thickBot="1" x14ac:dyDescent="0.25">
      <c r="A120" s="25"/>
      <c r="B120" s="21"/>
      <c r="C120" s="29"/>
      <c r="D120" s="21"/>
      <c r="F120" s="27"/>
      <c r="G120" s="15"/>
      <c r="H120" s="16"/>
      <c r="I120" s="15"/>
    </row>
    <row r="121" spans="1:9" ht="15.75" thickTop="1" x14ac:dyDescent="0.2">
      <c r="A121" s="24"/>
      <c r="B121" s="17"/>
      <c r="C121" s="37"/>
      <c r="D121" s="17"/>
    </row>
    <row r="122" spans="1:9" ht="15.75" thickBot="1" x14ac:dyDescent="0.25">
      <c r="A122" s="27"/>
      <c r="B122" s="15"/>
      <c r="C122" s="28"/>
      <c r="D122" s="15"/>
    </row>
    <row r="123" spans="1:9" ht="15.75" thickTop="1" x14ac:dyDescent="0.2"/>
    <row r="124" spans="1:9" x14ac:dyDescent="0.2">
      <c r="A124" s="8" t="s">
        <v>16</v>
      </c>
      <c r="B124" s="57" t="s">
        <v>36</v>
      </c>
      <c r="C124" s="57"/>
      <c r="D124" s="9" t="s">
        <v>17</v>
      </c>
      <c r="F124" s="8" t="s">
        <v>16</v>
      </c>
      <c r="G124" s="57" t="s">
        <v>37</v>
      </c>
      <c r="H124" s="57"/>
      <c r="I124" s="9" t="s">
        <v>17</v>
      </c>
    </row>
    <row r="125" spans="1:9" x14ac:dyDescent="0.2">
      <c r="A125" s="19"/>
      <c r="B125" s="13"/>
      <c r="C125" s="42"/>
      <c r="D125" s="13"/>
      <c r="F125" s="30" t="s">
        <v>40</v>
      </c>
      <c r="G125" s="13">
        <f>Anfangsbestände!C34</f>
        <v>6845</v>
      </c>
      <c r="H125" s="42"/>
      <c r="I125" s="13"/>
    </row>
    <row r="126" spans="1:9" x14ac:dyDescent="0.2">
      <c r="A126" s="20"/>
      <c r="B126" s="21"/>
      <c r="C126" s="36"/>
      <c r="D126" s="21"/>
      <c r="F126" s="25"/>
      <c r="G126" s="21"/>
      <c r="H126" s="33"/>
      <c r="I126" s="21"/>
    </row>
    <row r="127" spans="1:9" x14ac:dyDescent="0.2">
      <c r="A127" s="20"/>
      <c r="B127" s="21"/>
      <c r="C127" s="36"/>
      <c r="D127" s="21"/>
      <c r="F127" s="24"/>
      <c r="G127" s="17"/>
      <c r="H127" s="43"/>
      <c r="I127" s="17"/>
    </row>
    <row r="128" spans="1:9" ht="15.75" thickBot="1" x14ac:dyDescent="0.25">
      <c r="A128" s="20"/>
      <c r="B128" s="21"/>
      <c r="C128" s="36"/>
      <c r="D128" s="21"/>
      <c r="F128" s="27"/>
      <c r="G128" s="15"/>
      <c r="H128" s="16"/>
      <c r="I128" s="15"/>
    </row>
    <row r="129" spans="1:9" ht="15.75" thickTop="1" x14ac:dyDescent="0.2">
      <c r="A129" s="20"/>
      <c r="B129" s="21"/>
      <c r="C129" s="36"/>
      <c r="D129" s="21"/>
      <c r="F129" s="40"/>
      <c r="H129" s="22"/>
    </row>
    <row r="130" spans="1:9" x14ac:dyDescent="0.2">
      <c r="A130" s="20"/>
      <c r="B130" s="21"/>
      <c r="C130" s="36"/>
      <c r="D130" s="21"/>
      <c r="F130" s="8" t="s">
        <v>16</v>
      </c>
      <c r="G130" s="57" t="s">
        <v>38</v>
      </c>
      <c r="H130" s="57"/>
      <c r="I130" s="9" t="s">
        <v>17</v>
      </c>
    </row>
    <row r="131" spans="1:9" x14ac:dyDescent="0.2">
      <c r="A131" s="20"/>
      <c r="B131" s="21"/>
      <c r="C131" s="47"/>
      <c r="D131" s="21"/>
      <c r="F131" s="19"/>
      <c r="G131" s="13"/>
      <c r="H131" s="48"/>
      <c r="I131" s="13"/>
    </row>
    <row r="132" spans="1:9" x14ac:dyDescent="0.2">
      <c r="A132" s="20"/>
      <c r="B132" s="21"/>
      <c r="C132" s="47"/>
      <c r="D132" s="21"/>
      <c r="F132" s="49"/>
      <c r="G132" s="21"/>
      <c r="H132" s="45"/>
      <c r="I132" s="21"/>
    </row>
    <row r="133" spans="1:9" x14ac:dyDescent="0.2">
      <c r="A133" s="20"/>
      <c r="B133" s="21"/>
      <c r="C133" s="47"/>
      <c r="D133" s="21"/>
      <c r="F133" s="49"/>
      <c r="G133" s="21"/>
      <c r="H133" s="45"/>
      <c r="I133" s="21"/>
    </row>
    <row r="134" spans="1:9" x14ac:dyDescent="0.2">
      <c r="A134" s="20"/>
      <c r="B134" s="21"/>
      <c r="C134" s="47"/>
      <c r="D134" s="21"/>
      <c r="F134" s="49"/>
      <c r="G134" s="21"/>
      <c r="H134" s="45"/>
      <c r="I134" s="21"/>
    </row>
    <row r="135" spans="1:9" x14ac:dyDescent="0.2">
      <c r="A135" s="20"/>
      <c r="B135" s="21"/>
      <c r="C135" s="47"/>
      <c r="D135" s="21"/>
      <c r="F135" s="49"/>
      <c r="G135" s="21"/>
      <c r="H135" s="45"/>
      <c r="I135" s="21"/>
    </row>
    <row r="136" spans="1:9" x14ac:dyDescent="0.2">
      <c r="A136" s="34"/>
      <c r="B136" s="21"/>
      <c r="C136" s="47"/>
      <c r="D136" s="21"/>
      <c r="F136" s="49"/>
      <c r="G136" s="21"/>
      <c r="H136" s="45"/>
      <c r="I136" s="21"/>
    </row>
    <row r="137" spans="1:9" x14ac:dyDescent="0.2">
      <c r="A137" s="34"/>
      <c r="B137" s="21"/>
      <c r="C137" s="47"/>
      <c r="D137" s="21"/>
      <c r="F137" s="49"/>
      <c r="G137" s="21"/>
      <c r="H137" s="45"/>
      <c r="I137" s="21"/>
    </row>
    <row r="138" spans="1:9" x14ac:dyDescent="0.2">
      <c r="A138" s="34"/>
      <c r="B138" s="21"/>
      <c r="C138" s="47"/>
      <c r="D138" s="21"/>
      <c r="F138" s="50"/>
      <c r="G138" s="17"/>
      <c r="H138" s="51"/>
      <c r="I138" s="17"/>
    </row>
    <row r="139" spans="1:9" ht="15.75" thickBot="1" x14ac:dyDescent="0.25">
      <c r="A139" s="34"/>
      <c r="B139" s="21"/>
      <c r="C139" s="47"/>
      <c r="D139" s="21"/>
      <c r="F139" s="52"/>
      <c r="G139" s="15"/>
      <c r="H139" s="53"/>
      <c r="I139" s="15"/>
    </row>
    <row r="140" spans="1:9" ht="15.75" thickTop="1" x14ac:dyDescent="0.2">
      <c r="A140" s="35"/>
      <c r="B140" s="17"/>
      <c r="C140" s="54"/>
      <c r="D140" s="17"/>
    </row>
    <row r="141" spans="1:9" ht="15.75" thickBot="1" x14ac:dyDescent="0.25">
      <c r="A141" s="55"/>
      <c r="B141" s="15"/>
      <c r="C141" s="53"/>
      <c r="D141" s="15"/>
    </row>
    <row r="142" spans="1:9" ht="15.75" thickTop="1" x14ac:dyDescent="0.2">
      <c r="A142" s="56"/>
      <c r="C142" s="56"/>
    </row>
    <row r="143" spans="1:9" x14ac:dyDescent="0.2">
      <c r="A143" s="56"/>
      <c r="C143" s="56"/>
    </row>
    <row r="144" spans="1:9" x14ac:dyDescent="0.2">
      <c r="A144" s="56"/>
      <c r="C144" s="56"/>
    </row>
    <row r="145" spans="1:3" x14ac:dyDescent="0.2">
      <c r="A145" s="56"/>
      <c r="C145" s="56"/>
    </row>
    <row r="146" spans="1:3" x14ac:dyDescent="0.2">
      <c r="A146" s="56"/>
      <c r="C146" s="56"/>
    </row>
    <row r="147" spans="1:3" x14ac:dyDescent="0.2">
      <c r="A147" s="56"/>
      <c r="C147" s="56"/>
    </row>
    <row r="148" spans="1:3" x14ac:dyDescent="0.2">
      <c r="A148" s="56"/>
    </row>
    <row r="149" spans="1:3" x14ac:dyDescent="0.2">
      <c r="A149" s="56"/>
    </row>
    <row r="150" spans="1:3" x14ac:dyDescent="0.2">
      <c r="A150" s="56"/>
    </row>
    <row r="151" spans="1:3" x14ac:dyDescent="0.2">
      <c r="A151" s="56"/>
    </row>
  </sheetData>
  <mergeCells count="37">
    <mergeCell ref="G130:H130"/>
    <mergeCell ref="B98:C98"/>
    <mergeCell ref="G103:H103"/>
    <mergeCell ref="B103:C103"/>
    <mergeCell ref="G108:H108"/>
    <mergeCell ref="B108:C108"/>
    <mergeCell ref="G113:H113"/>
    <mergeCell ref="B113:C113"/>
    <mergeCell ref="G118:H118"/>
    <mergeCell ref="B118:C118"/>
    <mergeCell ref="G124:H124"/>
    <mergeCell ref="B124:C124"/>
    <mergeCell ref="G98:H98"/>
    <mergeCell ref="B58:C58"/>
    <mergeCell ref="G64:H64"/>
    <mergeCell ref="B64:C64"/>
    <mergeCell ref="G73:H73"/>
    <mergeCell ref="B73:C73"/>
    <mergeCell ref="G80:H80"/>
    <mergeCell ref="B80:C80"/>
    <mergeCell ref="G86:H86"/>
    <mergeCell ref="B86:C86"/>
    <mergeCell ref="G93:H93"/>
    <mergeCell ref="B93:C93"/>
    <mergeCell ref="B52:C52"/>
    <mergeCell ref="A1:I2"/>
    <mergeCell ref="B5:C5"/>
    <mergeCell ref="G5:H5"/>
    <mergeCell ref="B10:C10"/>
    <mergeCell ref="G10:H10"/>
    <mergeCell ref="B15:C15"/>
    <mergeCell ref="G15:H15"/>
    <mergeCell ref="B24:C24"/>
    <mergeCell ref="G24:H24"/>
    <mergeCell ref="G41:H41"/>
    <mergeCell ref="B41:C41"/>
    <mergeCell ref="G52:H5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10" workbookViewId="0">
      <selection activeCell="C28" sqref="C28"/>
    </sheetView>
  </sheetViews>
  <sheetFormatPr baseColWidth="10" defaultRowHeight="15" x14ac:dyDescent="0.25"/>
  <cols>
    <col min="3" max="4" width="13" style="1" bestFit="1" customWidth="1"/>
  </cols>
  <sheetData>
    <row r="1" spans="1:4" x14ac:dyDescent="0.3">
      <c r="A1" t="s">
        <v>0</v>
      </c>
      <c r="C1" s="1" t="s">
        <v>1</v>
      </c>
      <c r="D1" s="1" t="s">
        <v>2</v>
      </c>
    </row>
    <row r="2" spans="1:4" x14ac:dyDescent="0.3">
      <c r="A2">
        <v>500</v>
      </c>
      <c r="C2" s="1">
        <v>115000</v>
      </c>
    </row>
    <row r="3" spans="1:4" x14ac:dyDescent="0.3">
      <c r="A3">
        <v>700</v>
      </c>
      <c r="C3" s="1">
        <v>8000</v>
      </c>
    </row>
    <row r="4" spans="1:4" x14ac:dyDescent="0.3">
      <c r="A4">
        <v>840</v>
      </c>
      <c r="C4" s="1">
        <v>34000</v>
      </c>
    </row>
    <row r="5" spans="1:4" x14ac:dyDescent="0.3">
      <c r="A5">
        <v>870</v>
      </c>
      <c r="C5" s="1">
        <v>40000</v>
      </c>
    </row>
    <row r="6" spans="1:4" x14ac:dyDescent="0.3">
      <c r="A6">
        <v>2280</v>
      </c>
      <c r="C6" s="1">
        <v>48000</v>
      </c>
    </row>
    <row r="7" spans="1:4" x14ac:dyDescent="0.3">
      <c r="A7">
        <v>2400</v>
      </c>
      <c r="C7" s="1">
        <v>17000</v>
      </c>
    </row>
    <row r="8" spans="1:4" x14ac:dyDescent="0.3">
      <c r="A8">
        <v>2600</v>
      </c>
      <c r="C8" s="1">
        <v>46155.32</v>
      </c>
    </row>
    <row r="9" spans="1:4" x14ac:dyDescent="0.3">
      <c r="A9">
        <v>2800</v>
      </c>
      <c r="C9" s="1">
        <v>10700</v>
      </c>
    </row>
    <row r="10" spans="1:4" x14ac:dyDescent="0.3">
      <c r="A10">
        <v>2880</v>
      </c>
      <c r="C10" s="1">
        <v>1300.6300000000001</v>
      </c>
    </row>
    <row r="11" spans="1:4" x14ac:dyDescent="0.3">
      <c r="A11">
        <v>3000</v>
      </c>
      <c r="D11" s="1">
        <v>138841.63</v>
      </c>
    </row>
    <row r="12" spans="1:4" x14ac:dyDescent="0.3">
      <c r="A12">
        <v>4250</v>
      </c>
      <c r="D12" s="1">
        <v>73100</v>
      </c>
    </row>
    <row r="13" spans="1:4" x14ac:dyDescent="0.3">
      <c r="A13">
        <v>4400</v>
      </c>
      <c r="D13" s="1">
        <v>16000</v>
      </c>
    </row>
    <row r="14" spans="1:4" x14ac:dyDescent="0.3">
      <c r="A14">
        <v>4800</v>
      </c>
      <c r="D14" s="1">
        <v>46955.32</v>
      </c>
    </row>
    <row r="15" spans="1:4" x14ac:dyDescent="0.3">
      <c r="A15">
        <v>5100</v>
      </c>
      <c r="D15" s="1">
        <v>280321</v>
      </c>
    </row>
    <row r="16" spans="1:4" x14ac:dyDescent="0.3">
      <c r="A16">
        <v>5101</v>
      </c>
      <c r="C16" s="1">
        <v>8723</v>
      </c>
    </row>
    <row r="17" spans="1:4" x14ac:dyDescent="0.3">
      <c r="A17">
        <v>5401</v>
      </c>
      <c r="D17" s="1">
        <v>10780</v>
      </c>
    </row>
    <row r="18" spans="1:4" x14ac:dyDescent="0.3">
      <c r="A18">
        <v>5410</v>
      </c>
      <c r="D18" s="1">
        <v>32780</v>
      </c>
    </row>
    <row r="19" spans="1:4" x14ac:dyDescent="0.3">
      <c r="A19">
        <v>6050</v>
      </c>
      <c r="C19" s="1">
        <v>6423</v>
      </c>
    </row>
    <row r="20" spans="1:4" x14ac:dyDescent="0.3">
      <c r="A20">
        <v>6080</v>
      </c>
      <c r="C20" s="1">
        <v>91663</v>
      </c>
    </row>
    <row r="21" spans="1:4" x14ac:dyDescent="0.3">
      <c r="A21">
        <v>6082</v>
      </c>
      <c r="D21" s="1">
        <v>1218</v>
      </c>
    </row>
    <row r="22" spans="1:4" x14ac:dyDescent="0.3">
      <c r="A22">
        <v>6150</v>
      </c>
      <c r="C22" s="1">
        <v>5320</v>
      </c>
    </row>
    <row r="23" spans="1:4" x14ac:dyDescent="0.3">
      <c r="A23">
        <v>6160</v>
      </c>
      <c r="C23" s="1">
        <v>7950</v>
      </c>
    </row>
    <row r="24" spans="1:4" x14ac:dyDescent="0.3">
      <c r="A24">
        <v>6170</v>
      </c>
      <c r="C24" s="1">
        <v>6290</v>
      </c>
    </row>
    <row r="25" spans="1:4" x14ac:dyDescent="0.3">
      <c r="A25">
        <v>6300</v>
      </c>
      <c r="C25" s="1">
        <v>116400</v>
      </c>
    </row>
    <row r="26" spans="1:4" x14ac:dyDescent="0.3">
      <c r="A26">
        <v>6520</v>
      </c>
    </row>
    <row r="27" spans="1:4" x14ac:dyDescent="0.3">
      <c r="A27">
        <v>6700</v>
      </c>
      <c r="C27" s="1">
        <v>16500</v>
      </c>
    </row>
    <row r="28" spans="1:4" x14ac:dyDescent="0.3">
      <c r="A28">
        <v>6800</v>
      </c>
      <c r="C28" s="1">
        <v>3589</v>
      </c>
    </row>
    <row r="29" spans="1:4" x14ac:dyDescent="0.3">
      <c r="A29">
        <v>6810</v>
      </c>
      <c r="C29" s="1">
        <v>1645</v>
      </c>
    </row>
    <row r="30" spans="1:4" x14ac:dyDescent="0.3">
      <c r="A30">
        <v>6820</v>
      </c>
      <c r="C30" s="1">
        <v>1235</v>
      </c>
    </row>
    <row r="31" spans="1:4" x14ac:dyDescent="0.3">
      <c r="A31">
        <v>6830</v>
      </c>
      <c r="C31" s="1">
        <v>1210</v>
      </c>
    </row>
    <row r="32" spans="1:4" x14ac:dyDescent="0.3">
      <c r="A32">
        <v>6850</v>
      </c>
      <c r="C32" s="1">
        <v>2475</v>
      </c>
    </row>
    <row r="33" spans="1:4" x14ac:dyDescent="0.3">
      <c r="A33">
        <v>6860</v>
      </c>
      <c r="C33" s="1">
        <v>3572</v>
      </c>
    </row>
    <row r="34" spans="1:4" x14ac:dyDescent="0.3">
      <c r="A34">
        <v>6870</v>
      </c>
      <c r="C34" s="1">
        <v>6845</v>
      </c>
    </row>
    <row r="35" spans="1:4" x14ac:dyDescent="0.3">
      <c r="C35" s="2">
        <f>SUM(C2:C34)</f>
        <v>599995.94999999995</v>
      </c>
      <c r="D35" s="2">
        <f>SUM(D2:D34)</f>
        <v>599995.94999999995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opLeftCell="A13" workbookViewId="0">
      <selection activeCell="I32" sqref="I32"/>
    </sheetView>
  </sheetViews>
  <sheetFormatPr baseColWidth="10" defaultRowHeight="15" x14ac:dyDescent="0.25"/>
  <cols>
    <col min="4" max="5" width="12" style="1" bestFit="1" customWidth="1"/>
    <col min="6" max="6" width="11.5703125" style="1" bestFit="1" customWidth="1"/>
  </cols>
  <sheetData>
    <row r="1" spans="1:6" ht="14.45" x14ac:dyDescent="0.3">
      <c r="B1" s="3" t="s">
        <v>0</v>
      </c>
      <c r="C1" s="3"/>
      <c r="D1" s="4" t="s">
        <v>1</v>
      </c>
      <c r="E1" s="4" t="s">
        <v>2</v>
      </c>
    </row>
    <row r="2" spans="1:6" ht="14.45" x14ac:dyDescent="0.3">
      <c r="A2" s="5">
        <v>1</v>
      </c>
      <c r="B2">
        <v>6870</v>
      </c>
      <c r="D2" s="1">
        <v>350</v>
      </c>
    </row>
    <row r="3" spans="1:6" ht="14.45" x14ac:dyDescent="0.3">
      <c r="A3" s="5"/>
      <c r="B3">
        <v>2600</v>
      </c>
      <c r="D3" s="1">
        <v>66.5</v>
      </c>
    </row>
    <row r="4" spans="1:6" ht="14.45" x14ac:dyDescent="0.3">
      <c r="A4" s="5"/>
      <c r="B4">
        <v>4400</v>
      </c>
      <c r="E4" s="1">
        <v>416.5</v>
      </c>
      <c r="F4" s="1">
        <v>0</v>
      </c>
    </row>
    <row r="5" spans="1:6" ht="14.45" x14ac:dyDescent="0.3">
      <c r="A5" s="5"/>
    </row>
    <row r="6" spans="1:6" ht="14.45" x14ac:dyDescent="0.3">
      <c r="A6" s="5">
        <v>2</v>
      </c>
      <c r="B6">
        <v>6820</v>
      </c>
      <c r="D6" s="1">
        <v>144</v>
      </c>
    </row>
    <row r="7" spans="1:6" ht="14.45" x14ac:dyDescent="0.3">
      <c r="A7" s="5"/>
      <c r="B7">
        <v>2880</v>
      </c>
      <c r="E7" s="1">
        <v>144</v>
      </c>
    </row>
    <row r="8" spans="1:6" ht="14.45" x14ac:dyDescent="0.3">
      <c r="A8" s="5"/>
    </row>
    <row r="9" spans="1:6" ht="14.45" x14ac:dyDescent="0.3">
      <c r="A9" s="5">
        <v>3</v>
      </c>
      <c r="B9">
        <v>6800</v>
      </c>
      <c r="D9" s="1">
        <v>260.5</v>
      </c>
    </row>
    <row r="10" spans="1:6" ht="14.45" x14ac:dyDescent="0.3">
      <c r="A10" s="5"/>
      <c r="B10">
        <v>2600</v>
      </c>
      <c r="D10" s="1">
        <v>49.5</v>
      </c>
    </row>
    <row r="11" spans="1:6" ht="14.45" x14ac:dyDescent="0.3">
      <c r="A11" s="5"/>
      <c r="B11">
        <v>2880</v>
      </c>
      <c r="E11" s="1">
        <v>310</v>
      </c>
      <c r="F11" s="1">
        <v>0</v>
      </c>
    </row>
    <row r="12" spans="1:6" ht="14.45" x14ac:dyDescent="0.3">
      <c r="A12" s="5"/>
    </row>
    <row r="13" spans="1:6" ht="14.45" x14ac:dyDescent="0.3">
      <c r="A13" s="5">
        <v>4</v>
      </c>
      <c r="B13">
        <v>2400</v>
      </c>
      <c r="D13" s="1">
        <v>6937.7</v>
      </c>
    </row>
    <row r="14" spans="1:6" ht="14.45" x14ac:dyDescent="0.3">
      <c r="A14" s="5"/>
      <c r="B14">
        <v>5100</v>
      </c>
      <c r="E14" s="1">
        <v>5830</v>
      </c>
    </row>
    <row r="15" spans="1:6" ht="14.45" x14ac:dyDescent="0.3">
      <c r="A15" s="5"/>
      <c r="B15">
        <v>4800</v>
      </c>
      <c r="E15" s="1">
        <v>1107.7</v>
      </c>
      <c r="F15" s="1">
        <v>0</v>
      </c>
    </row>
    <row r="16" spans="1:6" ht="14.45" x14ac:dyDescent="0.3">
      <c r="A16" s="5"/>
    </row>
    <row r="17" spans="1:6" ht="14.45" x14ac:dyDescent="0.3">
      <c r="A17" s="5">
        <v>5</v>
      </c>
      <c r="B17">
        <v>6150</v>
      </c>
      <c r="D17" s="1">
        <v>490</v>
      </c>
    </row>
    <row r="18" spans="1:6" ht="14.45" x14ac:dyDescent="0.3">
      <c r="A18" s="5"/>
      <c r="B18">
        <v>2600</v>
      </c>
      <c r="D18" s="1">
        <v>93.1</v>
      </c>
    </row>
    <row r="19" spans="1:6" ht="14.45" x14ac:dyDescent="0.3">
      <c r="A19" s="5"/>
      <c r="B19">
        <v>4400</v>
      </c>
      <c r="E19" s="1">
        <v>583.1</v>
      </c>
      <c r="F19" s="1">
        <v>0</v>
      </c>
    </row>
    <row r="20" spans="1:6" ht="14.45" x14ac:dyDescent="0.3">
      <c r="A20" s="5"/>
    </row>
    <row r="21" spans="1:6" ht="14.45" x14ac:dyDescent="0.3">
      <c r="A21" s="5" t="s">
        <v>3</v>
      </c>
      <c r="B21">
        <v>2800</v>
      </c>
      <c r="D21" s="1">
        <v>2430</v>
      </c>
    </row>
    <row r="22" spans="1:6" ht="14.45" x14ac:dyDescent="0.3">
      <c r="A22" s="5"/>
      <c r="B22">
        <v>5410</v>
      </c>
      <c r="E22" s="1">
        <v>2042.02</v>
      </c>
    </row>
    <row r="23" spans="1:6" ht="14.45" x14ac:dyDescent="0.3">
      <c r="A23" s="5"/>
      <c r="B23">
        <v>4800</v>
      </c>
      <c r="E23" s="1">
        <v>387.98</v>
      </c>
      <c r="F23" s="1">
        <v>0</v>
      </c>
    </row>
    <row r="24" spans="1:6" ht="14.45" x14ac:dyDescent="0.3">
      <c r="A24" s="5"/>
    </row>
    <row r="25" spans="1:6" ht="14.45" x14ac:dyDescent="0.3">
      <c r="A25" s="5" t="s">
        <v>4</v>
      </c>
      <c r="B25">
        <v>4250</v>
      </c>
      <c r="D25" s="1">
        <v>800</v>
      </c>
    </row>
    <row r="26" spans="1:6" ht="14.45" x14ac:dyDescent="0.3">
      <c r="A26" s="5"/>
      <c r="B26">
        <v>2800</v>
      </c>
      <c r="E26" s="1">
        <v>800</v>
      </c>
    </row>
    <row r="27" spans="1:6" ht="14.45" x14ac:dyDescent="0.3">
      <c r="A27" s="5"/>
    </row>
    <row r="28" spans="1:6" ht="14.45" x14ac:dyDescent="0.3">
      <c r="A28" s="5" t="s">
        <v>5</v>
      </c>
      <c r="B28">
        <v>6830</v>
      </c>
      <c r="D28" s="1">
        <v>92.44</v>
      </c>
    </row>
    <row r="29" spans="1:6" ht="14.45" x14ac:dyDescent="0.3">
      <c r="A29" s="5"/>
      <c r="B29">
        <v>2600</v>
      </c>
      <c r="D29" s="1">
        <v>17.559999999999999</v>
      </c>
    </row>
    <row r="30" spans="1:6" ht="14.45" x14ac:dyDescent="0.3">
      <c r="A30" s="5"/>
      <c r="B30">
        <v>2800</v>
      </c>
      <c r="E30" s="1">
        <v>110</v>
      </c>
      <c r="F30" s="1">
        <v>0</v>
      </c>
    </row>
    <row r="31" spans="1:6" ht="14.45" x14ac:dyDescent="0.3">
      <c r="A31" s="5"/>
    </row>
    <row r="32" spans="1:6" ht="14.45" x14ac:dyDescent="0.3">
      <c r="A32" s="5" t="s">
        <v>6</v>
      </c>
      <c r="B32">
        <v>6050</v>
      </c>
      <c r="D32" s="1">
        <v>462.18</v>
      </c>
    </row>
    <row r="33" spans="1:6" ht="14.45" x14ac:dyDescent="0.3">
      <c r="A33" s="5"/>
      <c r="B33">
        <v>2600</v>
      </c>
      <c r="D33" s="1">
        <v>87.82</v>
      </c>
    </row>
    <row r="34" spans="1:6" ht="14.45" x14ac:dyDescent="0.3">
      <c r="A34" s="5"/>
      <c r="B34">
        <v>2800</v>
      </c>
      <c r="E34" s="1">
        <v>550</v>
      </c>
      <c r="F34" s="1">
        <v>0</v>
      </c>
    </row>
    <row r="35" spans="1:6" ht="14.45" x14ac:dyDescent="0.3">
      <c r="A35" s="5"/>
    </row>
    <row r="36" spans="1:6" ht="14.45" x14ac:dyDescent="0.3">
      <c r="A36" s="5" t="s">
        <v>7</v>
      </c>
      <c r="B36">
        <v>2800</v>
      </c>
      <c r="D36" s="1">
        <v>980</v>
      </c>
    </row>
    <row r="37" spans="1:6" ht="14.45" x14ac:dyDescent="0.3">
      <c r="A37" s="5"/>
      <c r="B37">
        <v>5401</v>
      </c>
      <c r="E37" s="1">
        <v>980</v>
      </c>
    </row>
    <row r="38" spans="1:6" ht="14.45" x14ac:dyDescent="0.3">
      <c r="A38" s="5"/>
    </row>
    <row r="39" spans="1:6" x14ac:dyDescent="0.25">
      <c r="A39" s="5" t="s">
        <v>8</v>
      </c>
      <c r="B39">
        <v>4400</v>
      </c>
      <c r="D39" s="1">
        <v>416.5</v>
      </c>
    </row>
    <row r="40" spans="1:6" x14ac:dyDescent="0.25">
      <c r="A40" s="5"/>
      <c r="B40">
        <v>2800</v>
      </c>
      <c r="E40" s="1">
        <v>416.5</v>
      </c>
    </row>
    <row r="41" spans="1:6" x14ac:dyDescent="0.25">
      <c r="A41" s="5"/>
    </row>
    <row r="42" spans="1:6" x14ac:dyDescent="0.25">
      <c r="A42" s="5" t="s">
        <v>9</v>
      </c>
      <c r="B42">
        <v>6850</v>
      </c>
      <c r="D42" s="1">
        <v>252.1</v>
      </c>
    </row>
    <row r="43" spans="1:6" x14ac:dyDescent="0.25">
      <c r="A43" s="5"/>
      <c r="B43">
        <v>2600</v>
      </c>
      <c r="D43" s="1">
        <v>47.9</v>
      </c>
    </row>
    <row r="44" spans="1:6" x14ac:dyDescent="0.25">
      <c r="A44" s="5"/>
      <c r="B44">
        <v>2800</v>
      </c>
      <c r="E44" s="1">
        <v>300</v>
      </c>
    </row>
    <row r="45" spans="1:6" x14ac:dyDescent="0.25">
      <c r="A45" s="5"/>
    </row>
    <row r="46" spans="1:6" x14ac:dyDescent="0.25">
      <c r="A46" s="5" t="s">
        <v>10</v>
      </c>
      <c r="B46">
        <v>6300</v>
      </c>
      <c r="D46" s="1">
        <v>10700</v>
      </c>
    </row>
    <row r="47" spans="1:6" x14ac:dyDescent="0.25">
      <c r="A47" s="5"/>
      <c r="B47">
        <v>2800</v>
      </c>
      <c r="E47" s="1">
        <v>10700</v>
      </c>
    </row>
    <row r="48" spans="1:6" x14ac:dyDescent="0.25">
      <c r="A48" s="5"/>
    </row>
    <row r="49" spans="1:6" x14ac:dyDescent="0.25">
      <c r="A49" s="5">
        <v>8</v>
      </c>
      <c r="B49">
        <v>2400</v>
      </c>
      <c r="D49" s="1">
        <v>8306.2000000000007</v>
      </c>
    </row>
    <row r="50" spans="1:6" x14ac:dyDescent="0.25">
      <c r="A50" s="5"/>
      <c r="B50">
        <v>5100</v>
      </c>
      <c r="E50" s="1">
        <v>6980</v>
      </c>
    </row>
    <row r="51" spans="1:6" x14ac:dyDescent="0.25">
      <c r="A51" s="5"/>
      <c r="B51">
        <v>4800</v>
      </c>
      <c r="E51" s="1">
        <v>1326.2</v>
      </c>
      <c r="F51" s="1">
        <v>0</v>
      </c>
    </row>
    <row r="52" spans="1:6" x14ac:dyDescent="0.25">
      <c r="A52" s="5"/>
    </row>
    <row r="53" spans="1:6" x14ac:dyDescent="0.25">
      <c r="A53" s="5">
        <v>9</v>
      </c>
      <c r="B53">
        <v>6870</v>
      </c>
      <c r="D53" s="1">
        <v>270</v>
      </c>
    </row>
    <row r="54" spans="1:6" x14ac:dyDescent="0.25">
      <c r="A54" s="5"/>
      <c r="B54">
        <v>2600</v>
      </c>
      <c r="D54" s="1">
        <v>51.3</v>
      </c>
    </row>
    <row r="55" spans="1:6" x14ac:dyDescent="0.25">
      <c r="A55" s="5"/>
      <c r="B55">
        <v>4400</v>
      </c>
      <c r="E55" s="1">
        <v>321.3</v>
      </c>
      <c r="F55" s="1">
        <v>0</v>
      </c>
    </row>
    <row r="56" spans="1:6" x14ac:dyDescent="0.25">
      <c r="A56" s="5"/>
    </row>
    <row r="57" spans="1:6" x14ac:dyDescent="0.25">
      <c r="A57" s="5">
        <v>10</v>
      </c>
      <c r="B57">
        <v>5100</v>
      </c>
      <c r="D57" s="1">
        <v>1360</v>
      </c>
    </row>
    <row r="58" spans="1:6" x14ac:dyDescent="0.25">
      <c r="A58" s="5"/>
      <c r="B58">
        <v>4800</v>
      </c>
      <c r="D58" s="1">
        <v>258.39999999999998</v>
      </c>
    </row>
    <row r="59" spans="1:6" x14ac:dyDescent="0.25">
      <c r="A59" s="5"/>
      <c r="B59">
        <v>2400</v>
      </c>
      <c r="E59" s="1">
        <v>1618.4</v>
      </c>
      <c r="F59" s="1">
        <v>0</v>
      </c>
    </row>
    <row r="60" spans="1:6" x14ac:dyDescent="0.25">
      <c r="A60" s="5"/>
    </row>
    <row r="61" spans="1:6" x14ac:dyDescent="0.25">
      <c r="A61" s="5">
        <v>11</v>
      </c>
      <c r="B61">
        <v>5101</v>
      </c>
      <c r="D61" s="1">
        <v>698</v>
      </c>
    </row>
    <row r="62" spans="1:6" x14ac:dyDescent="0.25">
      <c r="A62" s="5"/>
      <c r="B62">
        <v>4800</v>
      </c>
      <c r="D62" s="1">
        <v>132.62</v>
      </c>
    </row>
    <row r="63" spans="1:6" x14ac:dyDescent="0.25">
      <c r="A63" s="5"/>
      <c r="B63">
        <v>2400</v>
      </c>
      <c r="E63" s="1">
        <v>830.62</v>
      </c>
      <c r="F63" s="1">
        <v>0</v>
      </c>
    </row>
    <row r="64" spans="1:6" x14ac:dyDescent="0.25">
      <c r="A64" s="5"/>
    </row>
    <row r="65" spans="1:6" x14ac:dyDescent="0.25">
      <c r="A65" s="5">
        <v>12</v>
      </c>
      <c r="B65">
        <v>6050</v>
      </c>
      <c r="D65" s="1">
        <v>117.08</v>
      </c>
    </row>
    <row r="66" spans="1:6" x14ac:dyDescent="0.25">
      <c r="A66" s="5"/>
      <c r="B66">
        <v>2600</v>
      </c>
      <c r="D66" s="1">
        <v>22.24</v>
      </c>
    </row>
    <row r="67" spans="1:6" x14ac:dyDescent="0.25">
      <c r="A67" s="5"/>
      <c r="B67">
        <v>2880</v>
      </c>
      <c r="E67" s="1">
        <v>139.32</v>
      </c>
      <c r="F67" s="1">
        <v>0</v>
      </c>
    </row>
    <row r="68" spans="1:6" x14ac:dyDescent="0.25">
      <c r="A68" s="5"/>
    </row>
    <row r="69" spans="1:6" x14ac:dyDescent="0.25">
      <c r="A69" s="5">
        <v>13</v>
      </c>
      <c r="B69">
        <v>2880</v>
      </c>
      <c r="D69" s="1">
        <v>148.75</v>
      </c>
    </row>
    <row r="70" spans="1:6" x14ac:dyDescent="0.25">
      <c r="A70" s="5"/>
      <c r="B70">
        <v>5100</v>
      </c>
      <c r="E70" s="1">
        <v>125</v>
      </c>
    </row>
    <row r="71" spans="1:6" x14ac:dyDescent="0.25">
      <c r="A71" s="5"/>
      <c r="B71">
        <v>4800</v>
      </c>
      <c r="E71" s="1">
        <v>23.75</v>
      </c>
      <c r="F71" s="1">
        <v>0</v>
      </c>
    </row>
    <row r="72" spans="1:6" x14ac:dyDescent="0.25">
      <c r="A72" s="5"/>
    </row>
    <row r="73" spans="1:6" x14ac:dyDescent="0.25">
      <c r="A73" s="5">
        <v>14</v>
      </c>
      <c r="B73">
        <v>6080</v>
      </c>
      <c r="D73" s="1">
        <v>3277</v>
      </c>
    </row>
    <row r="74" spans="1:6" x14ac:dyDescent="0.25">
      <c r="A74" s="5"/>
      <c r="B74">
        <v>2600</v>
      </c>
      <c r="D74" s="1">
        <v>622.63</v>
      </c>
    </row>
    <row r="75" spans="1:6" x14ac:dyDescent="0.25">
      <c r="A75" s="5"/>
      <c r="B75">
        <v>4400</v>
      </c>
      <c r="E75" s="1">
        <v>3899.63</v>
      </c>
      <c r="F75" s="1">
        <v>0</v>
      </c>
    </row>
    <row r="76" spans="1:6" x14ac:dyDescent="0.25">
      <c r="A76" s="5"/>
    </row>
    <row r="77" spans="1:6" x14ac:dyDescent="0.25">
      <c r="A77" s="5" t="s">
        <v>11</v>
      </c>
      <c r="B77">
        <v>2800</v>
      </c>
      <c r="D77" s="1">
        <v>8057.14</v>
      </c>
    </row>
    <row r="78" spans="1:6" x14ac:dyDescent="0.25">
      <c r="A78" s="5"/>
      <c r="B78">
        <v>5101</v>
      </c>
      <c r="D78" s="1">
        <v>209.29</v>
      </c>
    </row>
    <row r="79" spans="1:6" x14ac:dyDescent="0.25">
      <c r="A79" s="5"/>
      <c r="B79">
        <v>4800</v>
      </c>
      <c r="D79" s="1">
        <v>39.770000000000003</v>
      </c>
    </row>
    <row r="80" spans="1:6" x14ac:dyDescent="0.25">
      <c r="A80" s="5"/>
      <c r="B80">
        <v>2400</v>
      </c>
      <c r="E80" s="1">
        <v>8306.2000000000007</v>
      </c>
      <c r="F80" s="1">
        <v>0</v>
      </c>
    </row>
    <row r="81" spans="1:6" x14ac:dyDescent="0.25">
      <c r="A81" s="5"/>
    </row>
    <row r="82" spans="1:6" x14ac:dyDescent="0.25">
      <c r="A82" s="5" t="s">
        <v>12</v>
      </c>
      <c r="B82">
        <v>4250</v>
      </c>
      <c r="D82" s="1">
        <v>1500</v>
      </c>
    </row>
    <row r="83" spans="1:6" x14ac:dyDescent="0.25">
      <c r="A83" s="5"/>
      <c r="B83">
        <v>2800</v>
      </c>
      <c r="E83" s="1">
        <v>1500</v>
      </c>
    </row>
    <row r="84" spans="1:6" x14ac:dyDescent="0.25">
      <c r="A84" s="5"/>
    </row>
    <row r="85" spans="1:6" x14ac:dyDescent="0.25">
      <c r="A85" s="5" t="s">
        <v>13</v>
      </c>
      <c r="B85">
        <v>2800</v>
      </c>
      <c r="D85" s="1">
        <v>9670</v>
      </c>
    </row>
    <row r="86" spans="1:6" x14ac:dyDescent="0.25">
      <c r="A86" s="5"/>
      <c r="B86">
        <v>2400</v>
      </c>
      <c r="E86" s="1">
        <v>9670</v>
      </c>
    </row>
    <row r="87" spans="1:6" x14ac:dyDescent="0.25">
      <c r="A87" s="5"/>
    </row>
    <row r="88" spans="1:6" x14ac:dyDescent="0.25">
      <c r="A88" s="5" t="s">
        <v>14</v>
      </c>
      <c r="B88">
        <v>2800</v>
      </c>
      <c r="D88" s="1">
        <v>3686</v>
      </c>
    </row>
    <row r="89" spans="1:6" x14ac:dyDescent="0.25">
      <c r="A89" s="5"/>
      <c r="B89">
        <v>5101</v>
      </c>
      <c r="D89" s="1">
        <v>95.8</v>
      </c>
    </row>
    <row r="90" spans="1:6" x14ac:dyDescent="0.25">
      <c r="A90" s="5"/>
      <c r="B90">
        <v>4800</v>
      </c>
      <c r="D90" s="1">
        <v>18.2</v>
      </c>
    </row>
    <row r="91" spans="1:6" x14ac:dyDescent="0.25">
      <c r="A91" s="5"/>
      <c r="B91">
        <v>2400</v>
      </c>
      <c r="E91" s="1">
        <v>3800</v>
      </c>
      <c r="F91" s="1">
        <v>0</v>
      </c>
    </row>
    <row r="92" spans="1:6" x14ac:dyDescent="0.25">
      <c r="A92" s="5"/>
    </row>
    <row r="93" spans="1:6" x14ac:dyDescent="0.25">
      <c r="A93" s="5">
        <v>17</v>
      </c>
      <c r="B93">
        <v>6080</v>
      </c>
      <c r="D93" s="1">
        <v>2932.5</v>
      </c>
    </row>
    <row r="94" spans="1:6" x14ac:dyDescent="0.25">
      <c r="A94" s="5"/>
      <c r="B94">
        <v>2600</v>
      </c>
      <c r="D94" s="1">
        <v>557.17999999999995</v>
      </c>
    </row>
    <row r="95" spans="1:6" x14ac:dyDescent="0.25">
      <c r="A95" s="5"/>
      <c r="B95">
        <v>4400</v>
      </c>
      <c r="E95" s="1">
        <v>3489.68</v>
      </c>
      <c r="F95" s="1">
        <v>0</v>
      </c>
    </row>
    <row r="96" spans="1:6" x14ac:dyDescent="0.25">
      <c r="A96" s="5"/>
    </row>
    <row r="97" spans="1:6" x14ac:dyDescent="0.25">
      <c r="A97" s="5">
        <v>18</v>
      </c>
      <c r="B97">
        <v>2400</v>
      </c>
      <c r="D97" s="1">
        <v>6744.92</v>
      </c>
    </row>
    <row r="98" spans="1:6" x14ac:dyDescent="0.25">
      <c r="A98" s="5"/>
      <c r="B98">
        <v>5100</v>
      </c>
      <c r="E98" s="1">
        <v>5668</v>
      </c>
    </row>
    <row r="99" spans="1:6" x14ac:dyDescent="0.25">
      <c r="A99" s="5"/>
      <c r="B99">
        <v>4800</v>
      </c>
      <c r="E99" s="1">
        <v>1076.92</v>
      </c>
      <c r="F99" s="1">
        <v>0</v>
      </c>
    </row>
    <row r="100" spans="1:6" x14ac:dyDescent="0.25">
      <c r="A100" s="5"/>
    </row>
    <row r="101" spans="1:6" x14ac:dyDescent="0.25">
      <c r="A101" s="5">
        <v>19</v>
      </c>
      <c r="B101">
        <v>870</v>
      </c>
      <c r="D101" s="1">
        <v>8240</v>
      </c>
    </row>
    <row r="102" spans="1:6" x14ac:dyDescent="0.25">
      <c r="A102" s="5"/>
      <c r="B102">
        <v>2600</v>
      </c>
      <c r="D102" s="1">
        <v>1565.6</v>
      </c>
    </row>
    <row r="103" spans="1:6" x14ac:dyDescent="0.25">
      <c r="A103" s="5"/>
      <c r="B103">
        <v>4400</v>
      </c>
      <c r="E103" s="1">
        <v>9805.6</v>
      </c>
      <c r="F103" s="1">
        <v>0</v>
      </c>
    </row>
    <row r="104" spans="1:6" x14ac:dyDescent="0.25">
      <c r="A104" s="5"/>
    </row>
    <row r="105" spans="1:6" x14ac:dyDescent="0.25">
      <c r="A105" s="5"/>
    </row>
    <row r="106" spans="1:6" x14ac:dyDescent="0.25">
      <c r="A106" s="5">
        <v>21</v>
      </c>
      <c r="B106">
        <v>6850</v>
      </c>
      <c r="D106" s="1">
        <v>51.4</v>
      </c>
    </row>
    <row r="107" spans="1:6" x14ac:dyDescent="0.25">
      <c r="A107" s="5"/>
      <c r="B107">
        <v>2601</v>
      </c>
      <c r="D107" s="1">
        <v>3.6</v>
      </c>
    </row>
    <row r="108" spans="1:6" x14ac:dyDescent="0.25">
      <c r="A108" s="5"/>
      <c r="B108">
        <v>2880</v>
      </c>
      <c r="E108" s="1">
        <v>55</v>
      </c>
      <c r="F108" s="1">
        <v>0</v>
      </c>
    </row>
    <row r="109" spans="1:6" x14ac:dyDescent="0.25">
      <c r="A109" s="5"/>
    </row>
    <row r="110" spans="1:6" x14ac:dyDescent="0.25">
      <c r="A110" s="5">
        <v>22</v>
      </c>
      <c r="B110">
        <v>6160</v>
      </c>
      <c r="D110" s="1">
        <v>880</v>
      </c>
    </row>
    <row r="111" spans="1:6" x14ac:dyDescent="0.25">
      <c r="A111" s="5"/>
      <c r="B111">
        <v>2600</v>
      </c>
      <c r="D111" s="1">
        <v>167.2</v>
      </c>
    </row>
    <row r="112" spans="1:6" x14ac:dyDescent="0.25">
      <c r="A112" s="5"/>
      <c r="B112">
        <v>4400</v>
      </c>
      <c r="E112" s="1">
        <v>1047.2</v>
      </c>
      <c r="F112" s="1">
        <v>0</v>
      </c>
    </row>
    <row r="113" spans="1:6" x14ac:dyDescent="0.25">
      <c r="A113" s="5"/>
    </row>
    <row r="114" spans="1:6" x14ac:dyDescent="0.25">
      <c r="A114" s="5">
        <v>23</v>
      </c>
      <c r="B114">
        <v>6520</v>
      </c>
      <c r="D114" s="1">
        <v>11620</v>
      </c>
    </row>
    <row r="115" spans="1:6" x14ac:dyDescent="0.25">
      <c r="B115">
        <v>700</v>
      </c>
      <c r="E115" s="1">
        <v>1200</v>
      </c>
    </row>
    <row r="116" spans="1:6" x14ac:dyDescent="0.25">
      <c r="B116">
        <v>840</v>
      </c>
      <c r="E116" s="1">
        <v>4420</v>
      </c>
    </row>
    <row r="117" spans="1:6" x14ac:dyDescent="0.25">
      <c r="B117">
        <v>870</v>
      </c>
      <c r="E117" s="1">
        <v>6000</v>
      </c>
      <c r="F117" s="1">
        <v>0</v>
      </c>
    </row>
    <row r="119" spans="1:6" x14ac:dyDescent="0.25">
      <c r="D119" s="1">
        <f>SUM(D2:D117)</f>
        <v>95980.62</v>
      </c>
      <c r="E119" s="1">
        <f>SUM(E2:E117)</f>
        <v>95980.62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opLeftCell="A55" zoomScaleNormal="100" workbookViewId="0">
      <selection activeCell="G107" sqref="G107:H107"/>
    </sheetView>
  </sheetViews>
  <sheetFormatPr baseColWidth="10" defaultColWidth="11.42578125" defaultRowHeight="15" x14ac:dyDescent="0.2"/>
  <cols>
    <col min="1" max="1" width="12.7109375" style="6" bestFit="1" customWidth="1"/>
    <col min="2" max="2" width="16.140625" style="6" customWidth="1"/>
    <col min="3" max="3" width="14.5703125" style="6" customWidth="1"/>
    <col min="4" max="4" width="15.7109375" style="6" customWidth="1"/>
    <col min="5" max="6" width="12.7109375" style="6" bestFit="1" customWidth="1"/>
    <col min="7" max="7" width="17.42578125" style="6" customWidth="1"/>
    <col min="8" max="8" width="15.28515625" style="6" customWidth="1"/>
    <col min="9" max="9" width="15.7109375" style="6" customWidth="1"/>
    <col min="10" max="16384" width="11.42578125" style="6"/>
  </cols>
  <sheetData>
    <row r="1" spans="1:9" x14ac:dyDescent="0.2">
      <c r="A1" s="58" t="s">
        <v>15</v>
      </c>
      <c r="B1" s="58"/>
      <c r="C1" s="58"/>
      <c r="D1" s="58"/>
      <c r="E1" s="58"/>
      <c r="F1" s="58"/>
      <c r="G1" s="58"/>
      <c r="H1" s="58"/>
      <c r="I1" s="58"/>
    </row>
    <row r="2" spans="1:9" x14ac:dyDescent="0.2">
      <c r="A2" s="58"/>
      <c r="B2" s="58"/>
      <c r="C2" s="58"/>
      <c r="D2" s="58"/>
      <c r="E2" s="58"/>
      <c r="F2" s="58"/>
      <c r="G2" s="58"/>
      <c r="H2" s="58"/>
      <c r="I2" s="58"/>
    </row>
    <row r="4" spans="1:9" x14ac:dyDescent="0.25">
      <c r="A4" s="7"/>
    </row>
    <row r="5" spans="1:9" x14ac:dyDescent="0.2">
      <c r="A5" s="8" t="s">
        <v>16</v>
      </c>
      <c r="B5" s="57" t="s">
        <v>97</v>
      </c>
      <c r="C5" s="57"/>
      <c r="D5" s="9" t="s">
        <v>17</v>
      </c>
      <c r="F5" s="8" t="s">
        <v>16</v>
      </c>
      <c r="G5" s="57" t="s">
        <v>94</v>
      </c>
      <c r="H5" s="57"/>
      <c r="I5" s="9" t="s">
        <v>17</v>
      </c>
    </row>
    <row r="6" spans="1:9" x14ac:dyDescent="0.25">
      <c r="A6" s="10">
        <v>8000</v>
      </c>
      <c r="B6" s="6">
        <f>Anfangsbestände!C2</f>
        <v>115000</v>
      </c>
      <c r="C6" s="11">
        <v>8010</v>
      </c>
      <c r="D6" s="6">
        <f>D7</f>
        <v>115000</v>
      </c>
      <c r="F6" s="12">
        <v>8000</v>
      </c>
      <c r="G6" s="13">
        <f>Anfangsbestände!C3</f>
        <v>8000</v>
      </c>
      <c r="H6" s="14" t="s">
        <v>59</v>
      </c>
      <c r="I6" s="13">
        <f>Buchungssätze!E115</f>
        <v>1200</v>
      </c>
    </row>
    <row r="7" spans="1:9" ht="15.6" thickBot="1" x14ac:dyDescent="0.3">
      <c r="A7" s="15"/>
      <c r="B7" s="15">
        <f>B6</f>
        <v>115000</v>
      </c>
      <c r="C7" s="16"/>
      <c r="D7" s="15">
        <f>B7</f>
        <v>115000</v>
      </c>
      <c r="F7" s="17"/>
      <c r="G7" s="17"/>
      <c r="H7" s="18">
        <v>8010</v>
      </c>
      <c r="I7" s="17">
        <f>I8-I6</f>
        <v>6800</v>
      </c>
    </row>
    <row r="8" spans="1:9" ht="16.149999999999999" thickTop="1" thickBot="1" x14ac:dyDescent="0.3">
      <c r="F8" s="15"/>
      <c r="G8" s="15">
        <f>G6</f>
        <v>8000</v>
      </c>
      <c r="H8" s="16"/>
      <c r="I8" s="15">
        <f>G8</f>
        <v>8000</v>
      </c>
    </row>
    <row r="9" spans="1:9" ht="15.6" thickTop="1" x14ac:dyDescent="0.25"/>
    <row r="10" spans="1:9" x14ac:dyDescent="0.25">
      <c r="A10" s="8" t="s">
        <v>16</v>
      </c>
      <c r="B10" s="57" t="s">
        <v>18</v>
      </c>
      <c r="C10" s="57"/>
      <c r="D10" s="9" t="s">
        <v>17</v>
      </c>
      <c r="F10" s="8" t="s">
        <v>16</v>
      </c>
      <c r="G10" s="57" t="s">
        <v>19</v>
      </c>
      <c r="H10" s="57"/>
      <c r="I10" s="9" t="s">
        <v>17</v>
      </c>
    </row>
    <row r="11" spans="1:9" x14ac:dyDescent="0.25">
      <c r="A11" s="12">
        <v>8000</v>
      </c>
      <c r="B11" s="13">
        <f>Anfangsbestände!C4</f>
        <v>34000</v>
      </c>
      <c r="C11" s="14" t="s">
        <v>59</v>
      </c>
      <c r="D11" s="13">
        <f>Buchungssätze!E116</f>
        <v>4420</v>
      </c>
      <c r="F11" s="19" t="s">
        <v>39</v>
      </c>
      <c r="G11" s="13">
        <f>Anfangsbestände!C5</f>
        <v>40000</v>
      </c>
      <c r="H11" s="14" t="s">
        <v>59</v>
      </c>
      <c r="I11" s="13">
        <f>Buchungssätze!E117</f>
        <v>6000</v>
      </c>
    </row>
    <row r="12" spans="1:9" x14ac:dyDescent="0.25">
      <c r="A12" s="17"/>
      <c r="B12" s="17"/>
      <c r="C12" s="18">
        <v>8010</v>
      </c>
      <c r="D12" s="17">
        <f>D13-D11</f>
        <v>29580</v>
      </c>
      <c r="F12" s="20" t="s">
        <v>56</v>
      </c>
      <c r="G12" s="21">
        <f>Buchungssätze!D101</f>
        <v>8240</v>
      </c>
      <c r="H12" s="18">
        <v>8010</v>
      </c>
      <c r="I12" s="21">
        <f>I13-I11</f>
        <v>42240</v>
      </c>
    </row>
    <row r="13" spans="1:9" ht="15.6" thickBot="1" x14ac:dyDescent="0.3">
      <c r="A13" s="15"/>
      <c r="B13" s="15">
        <f>B11</f>
        <v>34000</v>
      </c>
      <c r="C13" s="16"/>
      <c r="D13" s="15">
        <f>B13</f>
        <v>34000</v>
      </c>
      <c r="F13" s="15"/>
      <c r="G13" s="15">
        <f>SUM(G11:G12)</f>
        <v>48240</v>
      </c>
      <c r="H13" s="16"/>
      <c r="I13" s="15">
        <f>G13</f>
        <v>48240</v>
      </c>
    </row>
    <row r="14" spans="1:9" ht="15.6" thickTop="1" x14ac:dyDescent="0.25">
      <c r="H14" s="22"/>
    </row>
    <row r="15" spans="1:9" x14ac:dyDescent="0.25">
      <c r="A15" s="8" t="s">
        <v>16</v>
      </c>
      <c r="B15" s="57" t="s">
        <v>87</v>
      </c>
      <c r="C15" s="57"/>
      <c r="D15" s="9" t="s">
        <v>17</v>
      </c>
      <c r="F15" s="8" t="s">
        <v>16</v>
      </c>
      <c r="G15" s="57" t="s">
        <v>88</v>
      </c>
      <c r="H15" s="57"/>
      <c r="I15" s="9" t="s">
        <v>17</v>
      </c>
    </row>
    <row r="16" spans="1:9" x14ac:dyDescent="0.25">
      <c r="A16" s="12">
        <v>8000</v>
      </c>
      <c r="B16" s="13">
        <f>Anfangsbestände!C6</f>
        <v>48000</v>
      </c>
      <c r="C16" s="23">
        <v>8010</v>
      </c>
      <c r="D16" s="13">
        <v>32580</v>
      </c>
      <c r="F16" s="12">
        <v>8000</v>
      </c>
      <c r="G16" s="13">
        <f>Anfangsbestände!C7</f>
        <v>17000</v>
      </c>
      <c r="H16" s="14" t="s">
        <v>48</v>
      </c>
      <c r="I16" s="13">
        <f>Buchungssätze!E59</f>
        <v>1618.4</v>
      </c>
    </row>
    <row r="17" spans="1:9" x14ac:dyDescent="0.25">
      <c r="A17" s="24"/>
      <c r="B17" s="17"/>
      <c r="C17" s="18">
        <v>6080</v>
      </c>
      <c r="D17" s="17">
        <f>D18-D16</f>
        <v>15420</v>
      </c>
      <c r="F17" s="25" t="s">
        <v>44</v>
      </c>
      <c r="G17" s="21">
        <f>Buchungssätze!D13</f>
        <v>6937.7</v>
      </c>
      <c r="H17" s="26" t="s">
        <v>49</v>
      </c>
      <c r="I17" s="21">
        <f>Buchungssätze!E63</f>
        <v>830.62</v>
      </c>
    </row>
    <row r="18" spans="1:9" ht="15.6" thickBot="1" x14ac:dyDescent="0.3">
      <c r="A18" s="27"/>
      <c r="B18" s="15">
        <f>B16</f>
        <v>48000</v>
      </c>
      <c r="C18" s="28"/>
      <c r="D18" s="15">
        <f>B18</f>
        <v>48000</v>
      </c>
      <c r="F18" s="25" t="s">
        <v>46</v>
      </c>
      <c r="G18" s="21">
        <f>Buchungssätze!D49</f>
        <v>8306.2000000000007</v>
      </c>
      <c r="H18" s="29" t="s">
        <v>11</v>
      </c>
      <c r="I18" s="21">
        <f>Buchungssätze!E80</f>
        <v>8306.2000000000007</v>
      </c>
    </row>
    <row r="19" spans="1:9" ht="15.6" thickTop="1" x14ac:dyDescent="0.25">
      <c r="F19" s="25" t="s">
        <v>55</v>
      </c>
      <c r="G19" s="21">
        <f>Buchungssätze!D97</f>
        <v>6744.92</v>
      </c>
      <c r="H19" s="29" t="s">
        <v>13</v>
      </c>
      <c r="I19" s="21">
        <f>Buchungssätze!E86</f>
        <v>9670</v>
      </c>
    </row>
    <row r="20" spans="1:9" x14ac:dyDescent="0.25">
      <c r="F20" s="25"/>
      <c r="G20" s="21"/>
      <c r="H20" s="29" t="s">
        <v>14</v>
      </c>
      <c r="I20" s="21">
        <f>Buchungssätze!E91</f>
        <v>3800</v>
      </c>
    </row>
    <row r="21" spans="1:9" x14ac:dyDescent="0.25">
      <c r="F21" s="24"/>
      <c r="G21" s="17"/>
      <c r="H21" s="18">
        <v>8010</v>
      </c>
      <c r="I21" s="21">
        <f>I22-SUM(I16:I20)</f>
        <v>14763.599999999999</v>
      </c>
    </row>
    <row r="22" spans="1:9" ht="15.6" thickBot="1" x14ac:dyDescent="0.3">
      <c r="F22" s="15"/>
      <c r="G22" s="15">
        <f>SUM(G16:G21)</f>
        <v>38988.82</v>
      </c>
      <c r="H22" s="16"/>
      <c r="I22" s="15">
        <f>G22</f>
        <v>38988.82</v>
      </c>
    </row>
    <row r="23" spans="1:9" ht="15.6" thickTop="1" x14ac:dyDescent="0.25"/>
    <row r="24" spans="1:9" x14ac:dyDescent="0.25">
      <c r="A24" s="8" t="s">
        <v>16</v>
      </c>
      <c r="B24" s="57" t="s">
        <v>20</v>
      </c>
      <c r="C24" s="57"/>
      <c r="D24" s="9" t="s">
        <v>17</v>
      </c>
      <c r="F24" s="8" t="s">
        <v>16</v>
      </c>
      <c r="G24" s="57" t="s">
        <v>21</v>
      </c>
      <c r="H24" s="57"/>
      <c r="I24" s="9" t="s">
        <v>17</v>
      </c>
    </row>
    <row r="25" spans="1:9" x14ac:dyDescent="0.25">
      <c r="A25" s="30" t="s">
        <v>40</v>
      </c>
      <c r="B25" s="13">
        <f>Anfangsbestände!C8</f>
        <v>46155.32</v>
      </c>
      <c r="C25" s="23">
        <v>4800</v>
      </c>
      <c r="D25" s="13">
        <f>D39</f>
        <v>49507.44999999999</v>
      </c>
      <c r="F25" s="25" t="s">
        <v>57</v>
      </c>
      <c r="G25" s="21">
        <f>Buchungssätze!D107</f>
        <v>3.6</v>
      </c>
      <c r="H25" s="23">
        <v>2600</v>
      </c>
      <c r="I25" s="13">
        <f>I26</f>
        <v>3.6</v>
      </c>
    </row>
    <row r="26" spans="1:9" ht="15.6" thickBot="1" x14ac:dyDescent="0.3">
      <c r="A26" s="25" t="s">
        <v>41</v>
      </c>
      <c r="B26" s="21">
        <f>Buchungssätze!D3</f>
        <v>66.5</v>
      </c>
      <c r="C26" s="29"/>
      <c r="D26" s="21"/>
      <c r="F26" s="27"/>
      <c r="G26" s="15">
        <f>SUM(G25:G25)</f>
        <v>3.6</v>
      </c>
      <c r="H26" s="16"/>
      <c r="I26" s="15">
        <f>G26</f>
        <v>3.6</v>
      </c>
    </row>
    <row r="27" spans="1:9" ht="15.6" thickTop="1" x14ac:dyDescent="0.25">
      <c r="A27" s="25" t="s">
        <v>43</v>
      </c>
      <c r="B27" s="21">
        <f>Buchungssätze!D10</f>
        <v>49.5</v>
      </c>
      <c r="C27" s="29"/>
      <c r="D27" s="21"/>
    </row>
    <row r="28" spans="1:9" x14ac:dyDescent="0.25">
      <c r="A28" s="25" t="s">
        <v>45</v>
      </c>
      <c r="B28" s="21">
        <f>Buchungssätze!D18</f>
        <v>93.1</v>
      </c>
      <c r="C28" s="29"/>
      <c r="D28" s="21"/>
      <c r="H28" s="22"/>
    </row>
    <row r="29" spans="1:9" x14ac:dyDescent="0.25">
      <c r="A29" s="25" t="s">
        <v>5</v>
      </c>
      <c r="B29" s="21">
        <f>Buchungssätze!D29</f>
        <v>17.559999999999999</v>
      </c>
      <c r="C29" s="31"/>
      <c r="D29" s="21"/>
      <c r="E29" s="32"/>
    </row>
    <row r="30" spans="1:9" x14ac:dyDescent="0.25">
      <c r="A30" s="25" t="s">
        <v>6</v>
      </c>
      <c r="B30" s="21">
        <f>Buchungssätze!D33</f>
        <v>87.82</v>
      </c>
      <c r="C30" s="33"/>
      <c r="D30" s="21"/>
    </row>
    <row r="31" spans="1:9" x14ac:dyDescent="0.25">
      <c r="A31" s="25" t="s">
        <v>9</v>
      </c>
      <c r="B31" s="21">
        <f>Buchungssätze!D43</f>
        <v>47.9</v>
      </c>
      <c r="C31" s="29"/>
      <c r="D31" s="21"/>
    </row>
    <row r="32" spans="1:9" x14ac:dyDescent="0.25">
      <c r="A32" s="25" t="s">
        <v>47</v>
      </c>
      <c r="B32" s="21">
        <f>Buchungssätze!D54</f>
        <v>51.3</v>
      </c>
      <c r="C32" s="33"/>
      <c r="D32" s="21"/>
    </row>
    <row r="33" spans="1:9" x14ac:dyDescent="0.25">
      <c r="A33" s="25" t="s">
        <v>50</v>
      </c>
      <c r="B33" s="21">
        <f>Buchungssätze!D66</f>
        <v>22.24</v>
      </c>
      <c r="C33" s="33"/>
      <c r="D33" s="21"/>
    </row>
    <row r="34" spans="1:9" x14ac:dyDescent="0.25">
      <c r="A34" s="25" t="s">
        <v>52</v>
      </c>
      <c r="B34" s="21">
        <f>Buchungssätze!D74</f>
        <v>622.63</v>
      </c>
      <c r="C34" s="33"/>
      <c r="D34" s="21"/>
    </row>
    <row r="35" spans="1:9" x14ac:dyDescent="0.25">
      <c r="A35" s="25" t="s">
        <v>54</v>
      </c>
      <c r="B35" s="21">
        <f>Buchungssätze!D94</f>
        <v>557.17999999999995</v>
      </c>
      <c r="C35" s="33"/>
      <c r="D35" s="21"/>
    </row>
    <row r="36" spans="1:9" x14ac:dyDescent="0.25">
      <c r="A36" s="25" t="s">
        <v>56</v>
      </c>
      <c r="B36" s="21">
        <f>Buchungssätze!D102</f>
        <v>1565.6</v>
      </c>
      <c r="C36" s="33"/>
      <c r="D36" s="21"/>
    </row>
    <row r="37" spans="1:9" x14ac:dyDescent="0.25">
      <c r="A37" s="25" t="s">
        <v>58</v>
      </c>
      <c r="B37" s="21">
        <f>Buchungssätze!D111</f>
        <v>167.2</v>
      </c>
      <c r="C37" s="33"/>
      <c r="D37" s="21"/>
    </row>
    <row r="38" spans="1:9" x14ac:dyDescent="0.25">
      <c r="A38" s="34">
        <v>2601</v>
      </c>
      <c r="B38" s="21">
        <f>I25</f>
        <v>3.6</v>
      </c>
      <c r="C38" s="33"/>
      <c r="D38" s="21"/>
    </row>
    <row r="39" spans="1:9" ht="15.6" thickBot="1" x14ac:dyDescent="0.3">
      <c r="A39" s="27"/>
      <c r="B39" s="15">
        <f>SUM(B25:B38)</f>
        <v>49507.44999999999</v>
      </c>
      <c r="C39" s="16"/>
      <c r="D39" s="15">
        <f>B39</f>
        <v>49507.44999999999</v>
      </c>
    </row>
    <row r="40" spans="1:9" ht="15.6" thickTop="1" x14ac:dyDescent="0.25">
      <c r="C40" s="22"/>
      <c r="F40" s="8" t="s">
        <v>16</v>
      </c>
      <c r="G40" s="57" t="s">
        <v>23</v>
      </c>
      <c r="H40" s="57"/>
      <c r="I40" s="9" t="s">
        <v>17</v>
      </c>
    </row>
    <row r="41" spans="1:9" x14ac:dyDescent="0.25">
      <c r="A41" s="8" t="s">
        <v>16</v>
      </c>
      <c r="B41" s="57" t="s">
        <v>22</v>
      </c>
      <c r="C41" s="57"/>
      <c r="D41" s="9" t="s">
        <v>17</v>
      </c>
      <c r="F41" s="12">
        <v>8000</v>
      </c>
      <c r="G41" s="13">
        <f>Anfangsbestände!C9</f>
        <v>10700</v>
      </c>
      <c r="H41" s="14" t="s">
        <v>4</v>
      </c>
      <c r="I41" s="13">
        <f>Buchungssätze!E26</f>
        <v>800</v>
      </c>
    </row>
    <row r="42" spans="1:9" x14ac:dyDescent="0.25">
      <c r="A42" s="12">
        <v>8000</v>
      </c>
      <c r="B42" s="13">
        <f>Anfangsbestände!C10</f>
        <v>1300.6300000000001</v>
      </c>
      <c r="C42" s="14" t="s">
        <v>42</v>
      </c>
      <c r="D42" s="13">
        <f>Buchungssätze!E7</f>
        <v>144</v>
      </c>
      <c r="F42" s="25" t="s">
        <v>3</v>
      </c>
      <c r="G42" s="21">
        <f>Buchungssätze!D21</f>
        <v>2430</v>
      </c>
      <c r="H42" s="29" t="s">
        <v>5</v>
      </c>
      <c r="I42" s="21">
        <f>Buchungssätze!E30</f>
        <v>110</v>
      </c>
    </row>
    <row r="43" spans="1:9" x14ac:dyDescent="0.25">
      <c r="A43" s="25" t="s">
        <v>51</v>
      </c>
      <c r="B43" s="21">
        <f>Buchungssätze!D69</f>
        <v>148.75</v>
      </c>
      <c r="C43" s="29" t="s">
        <v>43</v>
      </c>
      <c r="D43" s="21">
        <f>Buchungssätze!E11</f>
        <v>310</v>
      </c>
      <c r="F43" s="25" t="s">
        <v>7</v>
      </c>
      <c r="G43" s="21">
        <f>Buchungssätze!D36</f>
        <v>980</v>
      </c>
      <c r="H43" s="29" t="s">
        <v>6</v>
      </c>
      <c r="I43" s="21">
        <f>Buchungssätze!E34</f>
        <v>550</v>
      </c>
    </row>
    <row r="44" spans="1:9" x14ac:dyDescent="0.25">
      <c r="A44" s="25"/>
      <c r="B44" s="21"/>
      <c r="C44" s="29" t="s">
        <v>50</v>
      </c>
      <c r="D44" s="21">
        <f>Buchungssätze!E67</f>
        <v>139.32</v>
      </c>
      <c r="F44" s="25" t="s">
        <v>11</v>
      </c>
      <c r="G44" s="21">
        <f>Buchungssätze!D77</f>
        <v>8057.14</v>
      </c>
      <c r="H44" s="29" t="s">
        <v>8</v>
      </c>
      <c r="I44" s="21">
        <f>Buchungssätze!E40</f>
        <v>416.5</v>
      </c>
    </row>
    <row r="45" spans="1:9" x14ac:dyDescent="0.25">
      <c r="A45" s="25"/>
      <c r="B45" s="21"/>
      <c r="C45" s="29" t="s">
        <v>57</v>
      </c>
      <c r="D45" s="21">
        <f>Buchungssätze!E108</f>
        <v>55</v>
      </c>
      <c r="F45" s="25" t="s">
        <v>13</v>
      </c>
      <c r="G45" s="21">
        <f>Buchungssätze!D85</f>
        <v>9670</v>
      </c>
      <c r="H45" s="29" t="s">
        <v>9</v>
      </c>
      <c r="I45" s="21">
        <f>Buchungssätze!E44</f>
        <v>300</v>
      </c>
    </row>
    <row r="46" spans="1:9" x14ac:dyDescent="0.25">
      <c r="A46" s="25"/>
      <c r="B46" s="21"/>
      <c r="C46" s="31">
        <v>8010</v>
      </c>
      <c r="D46" s="21">
        <f>D47-D42-D43-D44-D45</f>
        <v>801.06000000000017</v>
      </c>
      <c r="F46" s="25" t="s">
        <v>53</v>
      </c>
      <c r="G46" s="21">
        <f>Buchungssätze!D88</f>
        <v>3686</v>
      </c>
      <c r="H46" s="29" t="s">
        <v>10</v>
      </c>
      <c r="I46" s="21">
        <f>Buchungssätze!E47</f>
        <v>10700</v>
      </c>
    </row>
    <row r="47" spans="1:9" ht="15.6" thickBot="1" x14ac:dyDescent="0.3">
      <c r="A47" s="15"/>
      <c r="B47" s="15">
        <f>SUM(B42:B46)</f>
        <v>1449.38</v>
      </c>
      <c r="C47" s="16"/>
      <c r="D47" s="15">
        <f>B47</f>
        <v>1449.38</v>
      </c>
      <c r="F47" s="25"/>
      <c r="G47" s="21"/>
      <c r="H47" s="29" t="s">
        <v>12</v>
      </c>
      <c r="I47" s="21">
        <f>Buchungssätze!E83</f>
        <v>1500</v>
      </c>
    </row>
    <row r="48" spans="1:9" ht="15.6" thickTop="1" x14ac:dyDescent="0.25">
      <c r="F48" s="25"/>
      <c r="G48" s="21"/>
      <c r="H48" s="31">
        <v>8010</v>
      </c>
      <c r="I48" s="21">
        <f>I49-SUM(I41:I47)</f>
        <v>21146.639999999999</v>
      </c>
    </row>
    <row r="49" spans="1:9" ht="15.75" thickBot="1" x14ac:dyDescent="0.25">
      <c r="F49" s="15"/>
      <c r="G49" s="15">
        <f>SUM(G41:G48)</f>
        <v>35523.14</v>
      </c>
      <c r="H49" s="28"/>
      <c r="I49" s="15">
        <f>G49</f>
        <v>35523.14</v>
      </c>
    </row>
    <row r="50" spans="1:9" ht="15.75" thickTop="1" x14ac:dyDescent="0.2">
      <c r="F50" s="22"/>
      <c r="G50" s="22"/>
      <c r="H50" s="41"/>
      <c r="I50" s="22"/>
    </row>
    <row r="51" spans="1:9" x14ac:dyDescent="0.2">
      <c r="A51" s="8" t="s">
        <v>16</v>
      </c>
      <c r="B51" s="57" t="s">
        <v>24</v>
      </c>
      <c r="C51" s="57"/>
      <c r="D51" s="9" t="s">
        <v>17</v>
      </c>
      <c r="F51" s="8" t="s">
        <v>16</v>
      </c>
      <c r="G51" s="57" t="s">
        <v>95</v>
      </c>
      <c r="H51" s="57"/>
      <c r="I51" s="9" t="s">
        <v>17</v>
      </c>
    </row>
    <row r="52" spans="1:9" x14ac:dyDescent="0.2">
      <c r="A52" s="12">
        <v>8010</v>
      </c>
      <c r="B52" s="13">
        <f>B54</f>
        <v>156043.35999999999</v>
      </c>
      <c r="C52" s="23">
        <v>8000</v>
      </c>
      <c r="D52" s="13">
        <f>Anfangsbestände!D11</f>
        <v>138841.63</v>
      </c>
      <c r="F52" s="19" t="s">
        <v>8</v>
      </c>
      <c r="G52" s="13">
        <f>Buchungssätze!D39</f>
        <v>416.5</v>
      </c>
      <c r="H52" s="23">
        <v>8000</v>
      </c>
      <c r="I52" s="13">
        <f>Anfangsbestände!D13</f>
        <v>16000</v>
      </c>
    </row>
    <row r="53" spans="1:9" x14ac:dyDescent="0.2">
      <c r="A53" s="35"/>
      <c r="B53" s="17"/>
      <c r="C53" s="18">
        <v>8020</v>
      </c>
      <c r="D53" s="17">
        <f>B139</f>
        <v>17201.729999999981</v>
      </c>
      <c r="F53" s="20" t="s">
        <v>60</v>
      </c>
      <c r="G53" s="21">
        <f>G60-G52</f>
        <v>35146.509999999995</v>
      </c>
      <c r="H53" s="36" t="s">
        <v>41</v>
      </c>
      <c r="I53" s="21">
        <f>Buchungssätze!E4</f>
        <v>416.5</v>
      </c>
    </row>
    <row r="54" spans="1:9" ht="15.75" thickBot="1" x14ac:dyDescent="0.25">
      <c r="A54" s="27"/>
      <c r="B54" s="15">
        <f>D54</f>
        <v>156043.35999999999</v>
      </c>
      <c r="C54" s="28"/>
      <c r="D54" s="15">
        <f>SUM(D52:D53)</f>
        <v>156043.35999999999</v>
      </c>
      <c r="F54" s="20"/>
      <c r="G54" s="21"/>
      <c r="H54" s="36" t="s">
        <v>45</v>
      </c>
      <c r="I54" s="21">
        <f>Buchungssätze!E19</f>
        <v>583.1</v>
      </c>
    </row>
    <row r="55" spans="1:9" ht="15.75" thickTop="1" x14ac:dyDescent="0.2">
      <c r="F55" s="20"/>
      <c r="G55" s="21"/>
      <c r="H55" s="36" t="s">
        <v>47</v>
      </c>
      <c r="I55" s="21">
        <f>Buchungssätze!E55</f>
        <v>321.3</v>
      </c>
    </row>
    <row r="56" spans="1:9" x14ac:dyDescent="0.2">
      <c r="F56" s="20"/>
      <c r="G56" s="21"/>
      <c r="H56" s="36" t="s">
        <v>52</v>
      </c>
      <c r="I56" s="21">
        <f>Buchungssätze!E75</f>
        <v>3899.63</v>
      </c>
    </row>
    <row r="57" spans="1:9" x14ac:dyDescent="0.2">
      <c r="A57" s="8" t="s">
        <v>16</v>
      </c>
      <c r="B57" s="57" t="s">
        <v>98</v>
      </c>
      <c r="C57" s="57"/>
      <c r="D57" s="9" t="s">
        <v>17</v>
      </c>
      <c r="F57" s="20"/>
      <c r="G57" s="21"/>
      <c r="H57" s="36" t="s">
        <v>54</v>
      </c>
      <c r="I57" s="21">
        <f>Buchungssätze!E95</f>
        <v>3489.68</v>
      </c>
    </row>
    <row r="58" spans="1:9" x14ac:dyDescent="0.2">
      <c r="A58" s="30" t="s">
        <v>4</v>
      </c>
      <c r="B58" s="13">
        <f>Buchungssätze!D25</f>
        <v>800</v>
      </c>
      <c r="C58" s="23">
        <v>8000</v>
      </c>
      <c r="D58" s="13">
        <f>Anfangsbestände!D12</f>
        <v>73100</v>
      </c>
      <c r="F58" s="20"/>
      <c r="G58" s="21"/>
      <c r="H58" s="36" t="s">
        <v>56</v>
      </c>
      <c r="I58" s="21">
        <f>Buchungssätze!E103</f>
        <v>9805.6</v>
      </c>
    </row>
    <row r="59" spans="1:9" x14ac:dyDescent="0.2">
      <c r="A59" s="25" t="s">
        <v>12</v>
      </c>
      <c r="B59" s="21">
        <f>Buchungssätze!D82</f>
        <v>1500</v>
      </c>
      <c r="C59" s="23"/>
      <c r="D59" s="21"/>
      <c r="F59" s="20"/>
      <c r="G59" s="21"/>
      <c r="H59" s="36" t="s">
        <v>58</v>
      </c>
      <c r="I59" s="21">
        <f>Buchungssätze!E112</f>
        <v>1047.2</v>
      </c>
    </row>
    <row r="60" spans="1:9" ht="15.75" thickBot="1" x14ac:dyDescent="0.25">
      <c r="A60" s="35">
        <v>8010</v>
      </c>
      <c r="B60" s="17">
        <f>B61-B58-B59</f>
        <v>70800</v>
      </c>
      <c r="C60" s="37"/>
      <c r="D60" s="17"/>
      <c r="F60" s="38"/>
      <c r="G60" s="15">
        <f>I60</f>
        <v>35563.009999999995</v>
      </c>
      <c r="H60" s="16"/>
      <c r="I60" s="15">
        <f>SUM(I52:I59)</f>
        <v>35563.009999999995</v>
      </c>
    </row>
    <row r="61" spans="1:9" ht="16.5" thickTop="1" thickBot="1" x14ac:dyDescent="0.25">
      <c r="A61" s="27"/>
      <c r="B61" s="15">
        <f>D61</f>
        <v>73100</v>
      </c>
      <c r="C61" s="28"/>
      <c r="D61" s="15">
        <f>SUM(D58:D60)</f>
        <v>73100</v>
      </c>
      <c r="F61" s="39"/>
      <c r="G61" s="22"/>
      <c r="H61" s="22"/>
      <c r="I61" s="22"/>
    </row>
    <row r="62" spans="1:9" ht="15.75" thickTop="1" x14ac:dyDescent="0.2"/>
    <row r="63" spans="1:9" x14ac:dyDescent="0.2">
      <c r="A63" s="8" t="s">
        <v>16</v>
      </c>
      <c r="B63" s="57" t="s">
        <v>99</v>
      </c>
      <c r="C63" s="57"/>
      <c r="D63" s="9" t="s">
        <v>17</v>
      </c>
      <c r="F63" s="8" t="s">
        <v>16</v>
      </c>
      <c r="G63" s="57" t="s">
        <v>25</v>
      </c>
      <c r="H63" s="57"/>
      <c r="I63" s="9" t="s">
        <v>17</v>
      </c>
    </row>
    <row r="64" spans="1:9" x14ac:dyDescent="0.2">
      <c r="A64" s="30" t="s">
        <v>48</v>
      </c>
      <c r="B64" s="13">
        <f>Buchungssätze!D57</f>
        <v>1360</v>
      </c>
      <c r="C64" s="14" t="s">
        <v>40</v>
      </c>
      <c r="D64" s="13">
        <f>Anfangsbestände!D15</f>
        <v>280321</v>
      </c>
      <c r="F64" s="30" t="s">
        <v>48</v>
      </c>
      <c r="G64" s="13">
        <f>Buchungssätze!D58</f>
        <v>258.39999999999998</v>
      </c>
      <c r="H64" s="14" t="s">
        <v>40</v>
      </c>
      <c r="I64" s="13">
        <f>Anfangsbestände!D14</f>
        <v>46955.32</v>
      </c>
    </row>
    <row r="65" spans="1:9" x14ac:dyDescent="0.2">
      <c r="A65" s="34">
        <v>5100</v>
      </c>
      <c r="B65" s="21">
        <f>D73</f>
        <v>9726.09</v>
      </c>
      <c r="C65" s="29" t="s">
        <v>44</v>
      </c>
      <c r="D65" s="21">
        <f>Buchungssätze!E14</f>
        <v>5830</v>
      </c>
      <c r="F65" s="25" t="s">
        <v>49</v>
      </c>
      <c r="G65" s="21">
        <f>Buchungssätze!D62</f>
        <v>132.62</v>
      </c>
      <c r="H65" s="29" t="s">
        <v>44</v>
      </c>
      <c r="I65" s="21">
        <f>Buchungssätze!E15</f>
        <v>1107.7</v>
      </c>
    </row>
    <row r="66" spans="1:9" x14ac:dyDescent="0.2">
      <c r="A66" s="34">
        <v>8020</v>
      </c>
      <c r="B66" s="21">
        <f>B69-B64-B65</f>
        <v>287837.90999999997</v>
      </c>
      <c r="C66" s="29" t="s">
        <v>46</v>
      </c>
      <c r="D66" s="21">
        <f>Buchungssätze!E50</f>
        <v>6980</v>
      </c>
      <c r="F66" s="25" t="s">
        <v>11</v>
      </c>
      <c r="G66" s="21">
        <f>Buchungssätze!D79</f>
        <v>39.770000000000003</v>
      </c>
      <c r="H66" s="29" t="s">
        <v>3</v>
      </c>
      <c r="I66" s="21">
        <f>Buchungssätze!E23</f>
        <v>387.98</v>
      </c>
    </row>
    <row r="67" spans="1:9" x14ac:dyDescent="0.2">
      <c r="A67" s="25"/>
      <c r="B67" s="21"/>
      <c r="C67" s="29" t="s">
        <v>51</v>
      </c>
      <c r="D67" s="21">
        <f>Buchungssätze!E70</f>
        <v>125</v>
      </c>
      <c r="F67" s="34" t="s">
        <v>14</v>
      </c>
      <c r="G67" s="21">
        <f>Buchungssätze!D90</f>
        <v>18.2</v>
      </c>
      <c r="H67" s="29" t="s">
        <v>46</v>
      </c>
      <c r="I67" s="21">
        <f>Buchungssätze!E51</f>
        <v>1326.2</v>
      </c>
    </row>
    <row r="68" spans="1:9" x14ac:dyDescent="0.2">
      <c r="A68" s="25"/>
      <c r="B68" s="21"/>
      <c r="C68" s="29" t="s">
        <v>55</v>
      </c>
      <c r="D68" s="21">
        <f>Buchungssätze!E98</f>
        <v>5668</v>
      </c>
      <c r="F68" s="34">
        <v>2600</v>
      </c>
      <c r="G68" s="21">
        <f>D25</f>
        <v>49507.44999999999</v>
      </c>
      <c r="H68" s="29" t="s">
        <v>51</v>
      </c>
      <c r="I68" s="21">
        <f>Buchungssätze!E71</f>
        <v>23.75</v>
      </c>
    </row>
    <row r="69" spans="1:9" ht="15.75" thickBot="1" x14ac:dyDescent="0.25">
      <c r="A69" s="27"/>
      <c r="B69" s="15">
        <f>D69</f>
        <v>298924</v>
      </c>
      <c r="C69" s="28"/>
      <c r="D69" s="15">
        <f>SUM(D64:D68)</f>
        <v>298924</v>
      </c>
      <c r="F69" s="34">
        <v>8010</v>
      </c>
      <c r="G69" s="21">
        <f>G70-SUM(G64:G68)</f>
        <v>921.43000000000757</v>
      </c>
      <c r="H69" s="29" t="s">
        <v>55</v>
      </c>
      <c r="I69" s="21">
        <f>Buchungssätze!E99</f>
        <v>1076.92</v>
      </c>
    </row>
    <row r="70" spans="1:9" ht="16.5" thickTop="1" thickBot="1" x14ac:dyDescent="0.25">
      <c r="A70" s="40"/>
      <c r="C70" s="41"/>
      <c r="F70" s="27"/>
      <c r="G70" s="15">
        <f>I70</f>
        <v>50877.869999999995</v>
      </c>
      <c r="H70" s="16"/>
      <c r="I70" s="15">
        <f>SUM(I64:I69)</f>
        <v>50877.869999999995</v>
      </c>
    </row>
    <row r="71" spans="1:9" ht="15.75" thickTop="1" x14ac:dyDescent="0.2">
      <c r="A71" s="40"/>
      <c r="C71" s="41"/>
      <c r="F71" s="40"/>
      <c r="H71" s="22"/>
    </row>
    <row r="72" spans="1:9" x14ac:dyDescent="0.2">
      <c r="A72" s="8" t="s">
        <v>16</v>
      </c>
      <c r="B72" s="57" t="s">
        <v>100</v>
      </c>
      <c r="C72" s="57"/>
      <c r="D72" s="9" t="s">
        <v>17</v>
      </c>
      <c r="F72" s="8" t="s">
        <v>16</v>
      </c>
      <c r="G72" s="57" t="s">
        <v>89</v>
      </c>
      <c r="H72" s="57"/>
      <c r="I72" s="9" t="s">
        <v>17</v>
      </c>
    </row>
    <row r="73" spans="1:9" x14ac:dyDescent="0.2">
      <c r="A73" s="30" t="s">
        <v>40</v>
      </c>
      <c r="B73" s="13">
        <f>Anfangsbestände!C16</f>
        <v>8723</v>
      </c>
      <c r="C73" s="42" t="s">
        <v>61</v>
      </c>
      <c r="D73" s="13">
        <f>D77</f>
        <v>9726.09</v>
      </c>
      <c r="F73" s="12">
        <v>8020</v>
      </c>
      <c r="G73" s="13">
        <f>G75</f>
        <v>11760</v>
      </c>
      <c r="H73" s="14" t="s">
        <v>40</v>
      </c>
      <c r="I73" s="13">
        <f>Anfangsbestände!D17</f>
        <v>10780</v>
      </c>
    </row>
    <row r="74" spans="1:9" x14ac:dyDescent="0.2">
      <c r="A74" s="25" t="s">
        <v>49</v>
      </c>
      <c r="B74" s="21">
        <f>Buchungssätze!D61</f>
        <v>698</v>
      </c>
      <c r="C74" s="29"/>
      <c r="D74" s="21"/>
      <c r="F74" s="24"/>
      <c r="G74" s="17"/>
      <c r="H74" s="37" t="s">
        <v>7</v>
      </c>
      <c r="I74" s="17">
        <f>Buchungssätze!E37</f>
        <v>980</v>
      </c>
    </row>
    <row r="75" spans="1:9" ht="15.75" thickBot="1" x14ac:dyDescent="0.25">
      <c r="A75" s="25" t="s">
        <v>11</v>
      </c>
      <c r="B75" s="21">
        <f>Buchungssätze!D78</f>
        <v>209.29</v>
      </c>
      <c r="C75" s="29"/>
      <c r="D75" s="21"/>
      <c r="F75" s="27"/>
      <c r="G75" s="15">
        <f>I75</f>
        <v>11760</v>
      </c>
      <c r="H75" s="28"/>
      <c r="I75" s="15">
        <f>SUM(I73:I74)</f>
        <v>11760</v>
      </c>
    </row>
    <row r="76" spans="1:9" ht="15.75" thickTop="1" x14ac:dyDescent="0.2">
      <c r="A76" s="40" t="s">
        <v>14</v>
      </c>
      <c r="B76" s="6">
        <f>Buchungssätze!D89</f>
        <v>95.8</v>
      </c>
      <c r="C76" s="43"/>
      <c r="F76" s="41"/>
      <c r="G76" s="22"/>
      <c r="H76" s="41"/>
      <c r="I76" s="22"/>
    </row>
    <row r="77" spans="1:9" ht="15.75" thickBot="1" x14ac:dyDescent="0.25">
      <c r="A77" s="15"/>
      <c r="B77" s="15">
        <f>SUM(B73:B76)</f>
        <v>9726.09</v>
      </c>
      <c r="C77" s="16"/>
      <c r="D77" s="15">
        <f>B77</f>
        <v>9726.09</v>
      </c>
      <c r="F77" s="41"/>
      <c r="G77" s="22"/>
      <c r="H77" s="41"/>
      <c r="I77" s="22"/>
    </row>
    <row r="78" spans="1:9" ht="15.75" thickTop="1" x14ac:dyDescent="0.2"/>
    <row r="79" spans="1:9" x14ac:dyDescent="0.2">
      <c r="A79" s="8" t="s">
        <v>16</v>
      </c>
      <c r="B79" s="57" t="s">
        <v>101</v>
      </c>
      <c r="C79" s="57"/>
      <c r="D79" s="9" t="s">
        <v>17</v>
      </c>
      <c r="F79" s="8" t="s">
        <v>16</v>
      </c>
      <c r="G79" s="57" t="s">
        <v>90</v>
      </c>
      <c r="H79" s="57"/>
      <c r="I79" s="9" t="s">
        <v>17</v>
      </c>
    </row>
    <row r="80" spans="1:9" x14ac:dyDescent="0.2">
      <c r="A80" s="34">
        <v>8020</v>
      </c>
      <c r="B80" s="13">
        <f>B82</f>
        <v>34822.019999999997</v>
      </c>
      <c r="C80" s="14" t="s">
        <v>40</v>
      </c>
      <c r="D80" s="44">
        <f>Anfangsbestände!D18</f>
        <v>32780</v>
      </c>
      <c r="F80" s="30" t="s">
        <v>40</v>
      </c>
      <c r="G80" s="13">
        <f>Anfangsbestände!C19</f>
        <v>6423</v>
      </c>
      <c r="H80" s="23">
        <v>8020</v>
      </c>
      <c r="I80" s="13">
        <f>I83</f>
        <v>7002.26</v>
      </c>
    </row>
    <row r="81" spans="1:9" x14ac:dyDescent="0.2">
      <c r="A81" s="34"/>
      <c r="B81" s="21"/>
      <c r="C81" s="29" t="s">
        <v>3</v>
      </c>
      <c r="D81" s="21">
        <f>Buchungssätze!E22</f>
        <v>2042.02</v>
      </c>
      <c r="F81" s="25" t="s">
        <v>6</v>
      </c>
      <c r="G81" s="21">
        <f>Buchungssätze!D32</f>
        <v>462.18</v>
      </c>
      <c r="H81" s="33"/>
      <c r="I81" s="21"/>
    </row>
    <row r="82" spans="1:9" ht="15.75" thickBot="1" x14ac:dyDescent="0.25">
      <c r="A82" s="27"/>
      <c r="B82" s="15">
        <f>D82</f>
        <v>34822.019999999997</v>
      </c>
      <c r="C82" s="28"/>
      <c r="D82" s="15">
        <f>SUM(D80:D81)</f>
        <v>34822.019999999997</v>
      </c>
      <c r="F82" s="24" t="s">
        <v>50</v>
      </c>
      <c r="G82" s="17">
        <f>Buchungssätze!D65</f>
        <v>117.08</v>
      </c>
      <c r="H82" s="43"/>
      <c r="I82" s="17"/>
    </row>
    <row r="83" spans="1:9" ht="16.5" thickTop="1" thickBot="1" x14ac:dyDescent="0.25">
      <c r="A83" s="41"/>
      <c r="B83" s="22"/>
      <c r="C83" s="41"/>
      <c r="D83" s="22"/>
      <c r="F83" s="27"/>
      <c r="G83" s="15">
        <f>SUM(G80:G82)</f>
        <v>7002.26</v>
      </c>
      <c r="H83" s="16"/>
      <c r="I83" s="15">
        <f>G83</f>
        <v>7002.26</v>
      </c>
    </row>
    <row r="84" spans="1:9" ht="15.75" thickTop="1" x14ac:dyDescent="0.2"/>
    <row r="85" spans="1:9" x14ac:dyDescent="0.2">
      <c r="A85" s="8" t="s">
        <v>16</v>
      </c>
      <c r="B85" s="57" t="s">
        <v>91</v>
      </c>
      <c r="C85" s="57"/>
      <c r="D85" s="9" t="s">
        <v>17</v>
      </c>
      <c r="F85" s="8" t="s">
        <v>16</v>
      </c>
      <c r="G85" s="57" t="s">
        <v>27</v>
      </c>
      <c r="H85" s="57"/>
      <c r="I85" s="9" t="s">
        <v>17</v>
      </c>
    </row>
    <row r="86" spans="1:9" x14ac:dyDescent="0.2">
      <c r="A86" s="30" t="s">
        <v>40</v>
      </c>
      <c r="B86" s="13">
        <f>Anfangsbestände!C20</f>
        <v>91663</v>
      </c>
      <c r="C86" s="23">
        <v>6082</v>
      </c>
      <c r="D86" s="13">
        <f>G86</f>
        <v>1218</v>
      </c>
      <c r="F86" s="19" t="s">
        <v>62</v>
      </c>
      <c r="G86" s="13">
        <f>G87</f>
        <v>1218</v>
      </c>
      <c r="H86" s="14" t="s">
        <v>40</v>
      </c>
      <c r="I86" s="13">
        <f>Anfangsbestände!D21</f>
        <v>1218</v>
      </c>
    </row>
    <row r="87" spans="1:9" ht="15.75" thickBot="1" x14ac:dyDescent="0.25">
      <c r="A87" s="25" t="s">
        <v>52</v>
      </c>
      <c r="B87" s="21">
        <f>Buchungssätze!D73</f>
        <v>3277</v>
      </c>
      <c r="C87" s="45" t="s">
        <v>63</v>
      </c>
      <c r="D87" s="21">
        <f>D90-D86</f>
        <v>112074.5</v>
      </c>
      <c r="F87" s="27"/>
      <c r="G87" s="15">
        <f>I87</f>
        <v>1218</v>
      </c>
      <c r="H87" s="28"/>
      <c r="I87" s="15">
        <f>SUM(I86)</f>
        <v>1218</v>
      </c>
    </row>
    <row r="88" spans="1:9" ht="15.75" thickTop="1" x14ac:dyDescent="0.2">
      <c r="A88" s="25" t="s">
        <v>54</v>
      </c>
      <c r="B88" s="21">
        <f>Buchungssätze!D93</f>
        <v>2932.5</v>
      </c>
      <c r="C88" s="45"/>
      <c r="D88" s="21"/>
    </row>
    <row r="89" spans="1:9" x14ac:dyDescent="0.2">
      <c r="A89" s="34">
        <v>2080</v>
      </c>
      <c r="B89" s="21">
        <f>D17</f>
        <v>15420</v>
      </c>
      <c r="C89" s="33"/>
      <c r="D89" s="21"/>
    </row>
    <row r="90" spans="1:9" ht="15.75" thickBot="1" x14ac:dyDescent="0.25">
      <c r="A90" s="46"/>
      <c r="B90" s="15">
        <f>SUM(B86:B89)</f>
        <v>113292.5</v>
      </c>
      <c r="C90" s="16"/>
      <c r="D90" s="15">
        <f>B90</f>
        <v>113292.5</v>
      </c>
    </row>
    <row r="91" spans="1:9" ht="15.75" thickTop="1" x14ac:dyDescent="0.2"/>
    <row r="92" spans="1:9" x14ac:dyDescent="0.2">
      <c r="A92" s="8" t="s">
        <v>16</v>
      </c>
      <c r="B92" s="57" t="s">
        <v>28</v>
      </c>
      <c r="C92" s="57"/>
      <c r="D92" s="9" t="s">
        <v>17</v>
      </c>
      <c r="F92" s="8" t="s">
        <v>16</v>
      </c>
      <c r="G92" s="57" t="s">
        <v>29</v>
      </c>
      <c r="H92" s="57"/>
      <c r="I92" s="9" t="s">
        <v>17</v>
      </c>
    </row>
    <row r="93" spans="1:9" x14ac:dyDescent="0.2">
      <c r="A93" s="30" t="s">
        <v>40</v>
      </c>
      <c r="B93" s="13">
        <f>Anfangsbestände!C22</f>
        <v>5320</v>
      </c>
      <c r="C93" s="23">
        <v>8020</v>
      </c>
      <c r="D93" s="13">
        <f>D95</f>
        <v>5810</v>
      </c>
      <c r="F93" s="30">
        <v>8000</v>
      </c>
      <c r="G93" s="13">
        <f>Anfangsbestände!C23</f>
        <v>7950</v>
      </c>
      <c r="H93" s="23">
        <v>8020</v>
      </c>
      <c r="I93" s="13">
        <f>I95</f>
        <v>8830</v>
      </c>
    </row>
    <row r="94" spans="1:9" x14ac:dyDescent="0.2">
      <c r="A94" s="24" t="s">
        <v>45</v>
      </c>
      <c r="B94" s="17">
        <f>Buchungssätze!D17</f>
        <v>490</v>
      </c>
      <c r="C94" s="43"/>
      <c r="D94" s="17"/>
      <c r="F94" s="24" t="s">
        <v>58</v>
      </c>
      <c r="G94" s="17">
        <f>Buchungssätze!D110</f>
        <v>880</v>
      </c>
      <c r="H94" s="37"/>
      <c r="I94" s="17"/>
    </row>
    <row r="95" spans="1:9" ht="15.75" thickBot="1" x14ac:dyDescent="0.25">
      <c r="A95" s="27"/>
      <c r="B95" s="15">
        <f>SUM(B93:B94)</f>
        <v>5810</v>
      </c>
      <c r="C95" s="16"/>
      <c r="D95" s="15">
        <f>B95</f>
        <v>5810</v>
      </c>
      <c r="F95" s="27"/>
      <c r="G95" s="15">
        <f>SUM(G93:G94)</f>
        <v>8830</v>
      </c>
      <c r="H95" s="28"/>
      <c r="I95" s="15">
        <f>G95</f>
        <v>8830</v>
      </c>
    </row>
    <row r="96" spans="1:9" ht="15.75" thickTop="1" x14ac:dyDescent="0.2">
      <c r="C96" s="40"/>
      <c r="F96" s="41"/>
      <c r="G96" s="22"/>
      <c r="H96" s="22"/>
      <c r="I96" s="22"/>
    </row>
    <row r="97" spans="1:9" x14ac:dyDescent="0.2">
      <c r="A97" s="8" t="s">
        <v>16</v>
      </c>
      <c r="B97" s="57" t="s">
        <v>102</v>
      </c>
      <c r="C97" s="57"/>
      <c r="D97" s="9" t="s">
        <v>17</v>
      </c>
      <c r="F97" s="8" t="s">
        <v>16</v>
      </c>
      <c r="G97" s="57" t="s">
        <v>30</v>
      </c>
      <c r="H97" s="57"/>
      <c r="I97" s="9" t="s">
        <v>17</v>
      </c>
    </row>
    <row r="98" spans="1:9" x14ac:dyDescent="0.2">
      <c r="A98" s="30" t="s">
        <v>40</v>
      </c>
      <c r="B98" s="13">
        <f>Anfangsbestände!C24</f>
        <v>6290</v>
      </c>
      <c r="C98" s="23">
        <v>8020</v>
      </c>
      <c r="D98" s="13">
        <f>D99</f>
        <v>6290</v>
      </c>
      <c r="F98" s="30" t="s">
        <v>40</v>
      </c>
      <c r="G98" s="13">
        <f>Anfangsbestände!C25</f>
        <v>116400</v>
      </c>
      <c r="H98" s="23">
        <v>8020</v>
      </c>
      <c r="I98" s="13">
        <f>I100</f>
        <v>127100</v>
      </c>
    </row>
    <row r="99" spans="1:9" ht="15.75" thickBot="1" x14ac:dyDescent="0.25">
      <c r="A99" s="15"/>
      <c r="B99" s="15">
        <f>SUM(B98)</f>
        <v>6290</v>
      </c>
      <c r="C99" s="16"/>
      <c r="D99" s="15">
        <f>B99</f>
        <v>6290</v>
      </c>
      <c r="F99" s="24" t="s">
        <v>10</v>
      </c>
      <c r="G99" s="17">
        <f>Buchungssätze!D46</f>
        <v>10700</v>
      </c>
      <c r="H99" s="43"/>
      <c r="I99" s="17"/>
    </row>
    <row r="100" spans="1:9" ht="16.5" thickTop="1" thickBot="1" x14ac:dyDescent="0.25">
      <c r="F100" s="27"/>
      <c r="G100" s="15">
        <f>SUM(G98:G99)</f>
        <v>127100</v>
      </c>
      <c r="H100" s="16"/>
      <c r="I100" s="15">
        <f>G100</f>
        <v>127100</v>
      </c>
    </row>
    <row r="101" spans="1:9" ht="15.75" thickTop="1" x14ac:dyDescent="0.2"/>
    <row r="102" spans="1:9" x14ac:dyDescent="0.2">
      <c r="A102" s="8" t="s">
        <v>16</v>
      </c>
      <c r="B102" s="57" t="s">
        <v>96</v>
      </c>
      <c r="C102" s="57"/>
      <c r="D102" s="9" t="s">
        <v>17</v>
      </c>
      <c r="F102" s="8" t="s">
        <v>16</v>
      </c>
      <c r="G102" s="57" t="s">
        <v>103</v>
      </c>
      <c r="H102" s="57"/>
      <c r="I102" s="9" t="s">
        <v>17</v>
      </c>
    </row>
    <row r="103" spans="1:9" x14ac:dyDescent="0.2">
      <c r="A103" s="30" t="s">
        <v>59</v>
      </c>
      <c r="B103" s="13">
        <f>Buchungssätze!D114</f>
        <v>11620</v>
      </c>
      <c r="C103" s="23">
        <v>8020</v>
      </c>
      <c r="D103" s="13">
        <f>D104</f>
        <v>11620</v>
      </c>
      <c r="F103" s="30" t="s">
        <v>40</v>
      </c>
      <c r="G103" s="13">
        <f>Anfangsbestände!C27</f>
        <v>16500</v>
      </c>
      <c r="H103" s="23">
        <v>8020</v>
      </c>
      <c r="I103" s="13">
        <f>I104</f>
        <v>16500</v>
      </c>
    </row>
    <row r="104" spans="1:9" ht="15.75" thickBot="1" x14ac:dyDescent="0.25">
      <c r="A104" s="27"/>
      <c r="B104" s="15">
        <f>SUM(B103)</f>
        <v>11620</v>
      </c>
      <c r="C104" s="16"/>
      <c r="D104" s="15">
        <f>B104</f>
        <v>11620</v>
      </c>
      <c r="F104" s="27"/>
      <c r="G104" s="15">
        <f>SUM(G103)</f>
        <v>16500</v>
      </c>
      <c r="H104" s="28"/>
      <c r="I104" s="15">
        <f>G104</f>
        <v>16500</v>
      </c>
    </row>
    <row r="105" spans="1:9" ht="15.75" thickTop="1" x14ac:dyDescent="0.2">
      <c r="A105" s="41"/>
      <c r="B105" s="22"/>
      <c r="C105" s="22"/>
      <c r="D105" s="22"/>
      <c r="F105" s="41"/>
      <c r="G105" s="22"/>
      <c r="H105" s="41"/>
      <c r="I105" s="22"/>
    </row>
    <row r="107" spans="1:9" x14ac:dyDescent="0.2">
      <c r="A107" s="8" t="s">
        <v>16</v>
      </c>
      <c r="B107" s="57" t="s">
        <v>31</v>
      </c>
      <c r="C107" s="57"/>
      <c r="D107" s="9" t="s">
        <v>17</v>
      </c>
      <c r="F107" s="8" t="s">
        <v>16</v>
      </c>
      <c r="G107" s="57" t="s">
        <v>104</v>
      </c>
      <c r="H107" s="57"/>
      <c r="I107" s="9" t="s">
        <v>17</v>
      </c>
    </row>
    <row r="108" spans="1:9" x14ac:dyDescent="0.2">
      <c r="A108" s="30" t="s">
        <v>40</v>
      </c>
      <c r="B108" s="13">
        <f>Anfangsbestände!C28</f>
        <v>3589</v>
      </c>
      <c r="C108" s="23">
        <v>8020</v>
      </c>
      <c r="D108" s="13">
        <f>D110</f>
        <v>3849.5</v>
      </c>
      <c r="F108" s="30" t="s">
        <v>40</v>
      </c>
      <c r="G108" s="13">
        <f>Anfangsbestände!C29</f>
        <v>1645</v>
      </c>
      <c r="H108" s="23">
        <v>8020</v>
      </c>
      <c r="I108" s="13">
        <f>I109</f>
        <v>1645</v>
      </c>
    </row>
    <row r="109" spans="1:9" ht="15.75" thickBot="1" x14ac:dyDescent="0.25">
      <c r="A109" s="24" t="s">
        <v>43</v>
      </c>
      <c r="B109" s="17">
        <f>Buchungssätze!D9</f>
        <v>260.5</v>
      </c>
      <c r="C109" s="37"/>
      <c r="D109" s="17"/>
      <c r="F109" s="27"/>
      <c r="G109" s="15">
        <f>SUM(G108)</f>
        <v>1645</v>
      </c>
      <c r="H109" s="16"/>
      <c r="I109" s="15">
        <f>G109</f>
        <v>1645</v>
      </c>
    </row>
    <row r="110" spans="1:9" ht="16.5" thickTop="1" thickBot="1" x14ac:dyDescent="0.25">
      <c r="A110" s="27"/>
      <c r="B110" s="15">
        <f>SUM(B108:B109)</f>
        <v>3849.5</v>
      </c>
      <c r="C110" s="28"/>
      <c r="D110" s="15">
        <f>B110</f>
        <v>3849.5</v>
      </c>
    </row>
    <row r="111" spans="1:9" ht="15.75" thickTop="1" x14ac:dyDescent="0.2"/>
    <row r="112" spans="1:9" x14ac:dyDescent="0.2">
      <c r="A112" s="8" t="s">
        <v>16</v>
      </c>
      <c r="B112" s="57" t="s">
        <v>32</v>
      </c>
      <c r="C112" s="57"/>
      <c r="D112" s="9" t="s">
        <v>17</v>
      </c>
      <c r="F112" s="8" t="s">
        <v>16</v>
      </c>
      <c r="G112" s="57" t="s">
        <v>33</v>
      </c>
      <c r="H112" s="57"/>
      <c r="I112" s="9" t="s">
        <v>17</v>
      </c>
    </row>
    <row r="113" spans="1:9" x14ac:dyDescent="0.2">
      <c r="A113" s="30" t="s">
        <v>40</v>
      </c>
      <c r="B113" s="13">
        <f>Anfangsbestände!C30</f>
        <v>1235</v>
      </c>
      <c r="C113" s="23">
        <v>8020</v>
      </c>
      <c r="D113" s="13">
        <f>D115</f>
        <v>1379</v>
      </c>
      <c r="F113" s="30" t="s">
        <v>40</v>
      </c>
      <c r="G113" s="13">
        <f>Anfangsbestände!C31</f>
        <v>1210</v>
      </c>
      <c r="H113" s="42" t="s">
        <v>63</v>
      </c>
      <c r="I113" s="13">
        <f>I115</f>
        <v>1302.44</v>
      </c>
    </row>
    <row r="114" spans="1:9" x14ac:dyDescent="0.2">
      <c r="A114" s="24" t="s">
        <v>42</v>
      </c>
      <c r="B114" s="17">
        <f>Buchungssätze!D6</f>
        <v>144</v>
      </c>
      <c r="C114" s="37"/>
      <c r="D114" s="17"/>
      <c r="F114" s="24" t="s">
        <v>5</v>
      </c>
      <c r="G114" s="17">
        <f>Buchungssätze!D28</f>
        <v>92.44</v>
      </c>
      <c r="H114" s="43"/>
      <c r="I114" s="17"/>
    </row>
    <row r="115" spans="1:9" ht="15.75" thickBot="1" x14ac:dyDescent="0.25">
      <c r="A115" s="27"/>
      <c r="B115" s="15">
        <f>SUM(B113:B114)</f>
        <v>1379</v>
      </c>
      <c r="C115" s="28"/>
      <c r="D115" s="15">
        <f>B115</f>
        <v>1379</v>
      </c>
      <c r="F115" s="27"/>
      <c r="G115" s="15">
        <f>SUM(G113:G114)</f>
        <v>1302.44</v>
      </c>
      <c r="H115" s="16"/>
      <c r="I115" s="15">
        <f>G115</f>
        <v>1302.44</v>
      </c>
    </row>
    <row r="116" spans="1:9" ht="15.75" thickTop="1" x14ac:dyDescent="0.2">
      <c r="A116" s="40"/>
    </row>
    <row r="117" spans="1:9" x14ac:dyDescent="0.2">
      <c r="A117" s="8" t="s">
        <v>16</v>
      </c>
      <c r="B117" s="57" t="s">
        <v>34</v>
      </c>
      <c r="C117" s="57"/>
      <c r="D117" s="9" t="s">
        <v>17</v>
      </c>
      <c r="F117" s="8" t="s">
        <v>16</v>
      </c>
      <c r="G117" s="57" t="s">
        <v>35</v>
      </c>
      <c r="H117" s="57"/>
      <c r="I117" s="9" t="s">
        <v>17</v>
      </c>
    </row>
    <row r="118" spans="1:9" x14ac:dyDescent="0.2">
      <c r="A118" s="30" t="s">
        <v>40</v>
      </c>
      <c r="B118" s="13">
        <f>Anfangsbestände!C32</f>
        <v>2475</v>
      </c>
      <c r="C118" s="42" t="s">
        <v>63</v>
      </c>
      <c r="D118" s="13">
        <f>D121</f>
        <v>2778.5</v>
      </c>
      <c r="F118" s="30" t="s">
        <v>40</v>
      </c>
      <c r="G118" s="13">
        <f>Anfangsbestände!C33</f>
        <v>3572</v>
      </c>
      <c r="H118" s="42" t="s">
        <v>63</v>
      </c>
      <c r="I118" s="13">
        <f>I119</f>
        <v>3572</v>
      </c>
    </row>
    <row r="119" spans="1:9" ht="15.75" thickBot="1" x14ac:dyDescent="0.25">
      <c r="A119" s="25" t="s">
        <v>9</v>
      </c>
      <c r="B119" s="21">
        <f>Buchungssätze!D42</f>
        <v>252.1</v>
      </c>
      <c r="C119" s="29"/>
      <c r="D119" s="21"/>
      <c r="F119" s="27"/>
      <c r="G119" s="15">
        <f>SUM(G118)</f>
        <v>3572</v>
      </c>
      <c r="H119" s="16"/>
      <c r="I119" s="15">
        <f>G119</f>
        <v>3572</v>
      </c>
    </row>
    <row r="120" spans="1:9" ht="15.75" thickTop="1" x14ac:dyDescent="0.2">
      <c r="A120" s="24" t="s">
        <v>57</v>
      </c>
      <c r="B120" s="17">
        <f>Buchungssätze!D106</f>
        <v>51.4</v>
      </c>
      <c r="C120" s="37"/>
      <c r="D120" s="17"/>
    </row>
    <row r="121" spans="1:9" ht="15.75" thickBot="1" x14ac:dyDescent="0.25">
      <c r="A121" s="27"/>
      <c r="B121" s="15">
        <f>SUM(B118:B120)</f>
        <v>2778.5</v>
      </c>
      <c r="C121" s="28"/>
      <c r="D121" s="15">
        <f>B121</f>
        <v>2778.5</v>
      </c>
    </row>
    <row r="122" spans="1:9" ht="15.75" thickTop="1" x14ac:dyDescent="0.2"/>
    <row r="123" spans="1:9" x14ac:dyDescent="0.2">
      <c r="A123" s="8" t="s">
        <v>16</v>
      </c>
      <c r="B123" s="57" t="s">
        <v>36</v>
      </c>
      <c r="C123" s="57"/>
      <c r="D123" s="9" t="s">
        <v>17</v>
      </c>
      <c r="F123" s="8" t="s">
        <v>16</v>
      </c>
      <c r="G123" s="57" t="s">
        <v>37</v>
      </c>
      <c r="H123" s="57"/>
      <c r="I123" s="9" t="s">
        <v>17</v>
      </c>
    </row>
    <row r="124" spans="1:9" x14ac:dyDescent="0.2">
      <c r="A124" s="19" t="s">
        <v>65</v>
      </c>
      <c r="B124" s="13">
        <f>I80</f>
        <v>7002.26</v>
      </c>
      <c r="C124" s="42" t="s">
        <v>61</v>
      </c>
      <c r="D124" s="13">
        <f>B66</f>
        <v>287837.90999999997</v>
      </c>
      <c r="F124" s="30" t="s">
        <v>40</v>
      </c>
      <c r="G124" s="13">
        <f>Anfangsbestände!C34</f>
        <v>6845</v>
      </c>
      <c r="H124" s="42" t="s">
        <v>63</v>
      </c>
      <c r="I124" s="13">
        <f>I127</f>
        <v>7465</v>
      </c>
    </row>
    <row r="125" spans="1:9" x14ac:dyDescent="0.2">
      <c r="A125" s="20" t="s">
        <v>62</v>
      </c>
      <c r="B125" s="21">
        <f>D87</f>
        <v>112074.5</v>
      </c>
      <c r="C125" s="36" t="s">
        <v>93</v>
      </c>
      <c r="D125" s="21">
        <f>G73</f>
        <v>11760</v>
      </c>
      <c r="F125" s="25" t="s">
        <v>41</v>
      </c>
      <c r="G125" s="21">
        <f>Buchungssätze!D2</f>
        <v>350</v>
      </c>
      <c r="H125" s="33"/>
      <c r="I125" s="21"/>
    </row>
    <row r="126" spans="1:9" x14ac:dyDescent="0.2">
      <c r="A126" s="20" t="s">
        <v>66</v>
      </c>
      <c r="B126" s="21">
        <f>D93</f>
        <v>5810</v>
      </c>
      <c r="C126" s="36" t="s">
        <v>64</v>
      </c>
      <c r="D126" s="21">
        <f>B80</f>
        <v>34822.019999999997</v>
      </c>
      <c r="F126" s="24" t="s">
        <v>47</v>
      </c>
      <c r="G126" s="17">
        <f>Buchungssätze!D53</f>
        <v>270</v>
      </c>
      <c r="H126" s="43"/>
      <c r="I126" s="17"/>
    </row>
    <row r="127" spans="1:9" ht="15.75" thickBot="1" x14ac:dyDescent="0.25">
      <c r="A127" s="20" t="s">
        <v>67</v>
      </c>
      <c r="B127" s="21">
        <f>I93</f>
        <v>8830</v>
      </c>
      <c r="C127" s="36"/>
      <c r="D127" s="21"/>
      <c r="F127" s="27"/>
      <c r="G127" s="15">
        <f>SUM(G124:G126)</f>
        <v>7465</v>
      </c>
      <c r="H127" s="16"/>
      <c r="I127" s="15">
        <f>G127</f>
        <v>7465</v>
      </c>
    </row>
    <row r="128" spans="1:9" ht="15.75" thickTop="1" x14ac:dyDescent="0.2">
      <c r="A128" s="20" t="s">
        <v>68</v>
      </c>
      <c r="B128" s="21">
        <f>D98</f>
        <v>6290</v>
      </c>
      <c r="C128" s="36"/>
      <c r="D128" s="21"/>
      <c r="F128" s="40"/>
      <c r="H128" s="22"/>
    </row>
    <row r="129" spans="1:9" x14ac:dyDescent="0.2">
      <c r="A129" s="20" t="s">
        <v>69</v>
      </c>
      <c r="B129" s="21">
        <f>I98</f>
        <v>127100</v>
      </c>
      <c r="C129" s="36"/>
      <c r="D129" s="21"/>
      <c r="F129" s="8" t="s">
        <v>16</v>
      </c>
      <c r="G129" s="57" t="s">
        <v>38</v>
      </c>
      <c r="H129" s="57"/>
      <c r="I129" s="9" t="s">
        <v>17</v>
      </c>
    </row>
    <row r="130" spans="1:9" x14ac:dyDescent="0.2">
      <c r="A130" s="20" t="s">
        <v>70</v>
      </c>
      <c r="B130" s="21">
        <f>D103</f>
        <v>11620</v>
      </c>
      <c r="C130" s="47"/>
      <c r="D130" s="21"/>
      <c r="F130" s="19" t="s">
        <v>75</v>
      </c>
      <c r="G130" s="13">
        <f>D6</f>
        <v>115000</v>
      </c>
      <c r="H130" s="48" t="s">
        <v>83</v>
      </c>
      <c r="I130" s="13">
        <f>B52</f>
        <v>156043.35999999999</v>
      </c>
    </row>
    <row r="131" spans="1:9" x14ac:dyDescent="0.2">
      <c r="A131" s="20" t="s">
        <v>71</v>
      </c>
      <c r="B131" s="21">
        <f>I103</f>
        <v>16500</v>
      </c>
      <c r="C131" s="47"/>
      <c r="D131" s="21"/>
      <c r="F131" s="49" t="s">
        <v>76</v>
      </c>
      <c r="G131" s="21">
        <f>I7</f>
        <v>6800</v>
      </c>
      <c r="H131" s="45" t="s">
        <v>84</v>
      </c>
      <c r="I131" s="21">
        <f>B60</f>
        <v>70800</v>
      </c>
    </row>
    <row r="132" spans="1:9" x14ac:dyDescent="0.2">
      <c r="A132" s="20" t="s">
        <v>72</v>
      </c>
      <c r="B132" s="21">
        <f>D108</f>
        <v>3849.5</v>
      </c>
      <c r="C132" s="47"/>
      <c r="D132" s="21"/>
      <c r="F132" s="49" t="s">
        <v>77</v>
      </c>
      <c r="G132" s="21">
        <f>D12</f>
        <v>29580</v>
      </c>
      <c r="H132" s="45" t="s">
        <v>85</v>
      </c>
      <c r="I132" s="21">
        <f>G53</f>
        <v>35146.509999999995</v>
      </c>
    </row>
    <row r="133" spans="1:9" x14ac:dyDescent="0.2">
      <c r="A133" s="20" t="s">
        <v>73</v>
      </c>
      <c r="B133" s="21">
        <f>I108</f>
        <v>1645</v>
      </c>
      <c r="C133" s="47"/>
      <c r="D133" s="21"/>
      <c r="F133" s="49" t="s">
        <v>78</v>
      </c>
      <c r="G133" s="21">
        <f>I12</f>
        <v>42240</v>
      </c>
      <c r="H133" s="45" t="s">
        <v>86</v>
      </c>
      <c r="I133" s="21">
        <f>G69</f>
        <v>921.43000000000757</v>
      </c>
    </row>
    <row r="134" spans="1:9" x14ac:dyDescent="0.2">
      <c r="A134" s="20" t="s">
        <v>74</v>
      </c>
      <c r="B134" s="21">
        <f>D113</f>
        <v>1379</v>
      </c>
      <c r="C134" s="47"/>
      <c r="D134" s="21"/>
      <c r="F134" s="49" t="s">
        <v>79</v>
      </c>
      <c r="G134" s="21">
        <f>D16</f>
        <v>32580</v>
      </c>
      <c r="H134" s="45"/>
      <c r="I134" s="21"/>
    </row>
    <row r="135" spans="1:9" x14ac:dyDescent="0.2">
      <c r="A135" s="34">
        <v>6830</v>
      </c>
      <c r="B135" s="21">
        <f>I113</f>
        <v>1302.44</v>
      </c>
      <c r="C135" s="47"/>
      <c r="D135" s="21"/>
      <c r="F135" s="49" t="s">
        <v>80</v>
      </c>
      <c r="G135" s="21">
        <f>I21</f>
        <v>14763.599999999999</v>
      </c>
      <c r="H135" s="45"/>
      <c r="I135" s="21"/>
    </row>
    <row r="136" spans="1:9" x14ac:dyDescent="0.2">
      <c r="A136" s="34">
        <v>6850</v>
      </c>
      <c r="B136" s="21">
        <f>D118</f>
        <v>2778.5</v>
      </c>
      <c r="C136" s="47"/>
      <c r="D136" s="21"/>
      <c r="F136" s="49" t="s">
        <v>81</v>
      </c>
      <c r="G136" s="21">
        <f>I48</f>
        <v>21146.639999999999</v>
      </c>
      <c r="H136" s="45"/>
      <c r="I136" s="21"/>
    </row>
    <row r="137" spans="1:9" x14ac:dyDescent="0.2">
      <c r="A137" s="34">
        <v>6860</v>
      </c>
      <c r="B137" s="21">
        <f>I118</f>
        <v>3572</v>
      </c>
      <c r="C137" s="47"/>
      <c r="D137" s="21"/>
      <c r="F137" s="50" t="s">
        <v>82</v>
      </c>
      <c r="G137" s="17">
        <f>D46</f>
        <v>801.06000000000017</v>
      </c>
      <c r="H137" s="51"/>
      <c r="I137" s="17"/>
    </row>
    <row r="138" spans="1:9" ht="15.75" thickBot="1" x14ac:dyDescent="0.25">
      <c r="A138" s="34">
        <v>6870</v>
      </c>
      <c r="B138" s="21">
        <f>I124</f>
        <v>7465</v>
      </c>
      <c r="C138" s="47"/>
      <c r="D138" s="21"/>
      <c r="F138" s="52"/>
      <c r="G138" s="15">
        <f>SUM(G130:G137)</f>
        <v>262911.3</v>
      </c>
      <c r="H138" s="53"/>
      <c r="I138" s="15">
        <f>SUM(H130:I137)</f>
        <v>262911.3</v>
      </c>
    </row>
    <row r="139" spans="1:9" ht="15.75" thickTop="1" x14ac:dyDescent="0.2">
      <c r="A139" s="35">
        <v>3000</v>
      </c>
      <c r="B139" s="17">
        <f>B140-SUM(B124:B138)</f>
        <v>17201.729999999981</v>
      </c>
      <c r="C139" s="54"/>
      <c r="D139" s="17"/>
    </row>
    <row r="140" spans="1:9" ht="15.75" thickBot="1" x14ac:dyDescent="0.25">
      <c r="A140" s="55"/>
      <c r="B140" s="15">
        <f>D140</f>
        <v>334419.93</v>
      </c>
      <c r="C140" s="53"/>
      <c r="D140" s="15">
        <f>SUM(D124:D139)</f>
        <v>334419.93</v>
      </c>
    </row>
    <row r="141" spans="1:9" ht="15.75" thickTop="1" x14ac:dyDescent="0.2">
      <c r="A141" s="56"/>
      <c r="C141" s="56"/>
    </row>
    <row r="142" spans="1:9" x14ac:dyDescent="0.2">
      <c r="A142" s="56"/>
      <c r="C142" s="56"/>
    </row>
    <row r="143" spans="1:9" x14ac:dyDescent="0.2">
      <c r="A143" s="56"/>
      <c r="C143" s="56"/>
    </row>
    <row r="144" spans="1:9" x14ac:dyDescent="0.2">
      <c r="A144" s="56"/>
      <c r="C144" s="56"/>
    </row>
    <row r="145" spans="1:3" x14ac:dyDescent="0.2">
      <c r="A145" s="56"/>
      <c r="C145" s="56"/>
    </row>
    <row r="146" spans="1:3" x14ac:dyDescent="0.2">
      <c r="A146" s="56"/>
      <c r="C146" s="56"/>
    </row>
    <row r="147" spans="1:3" x14ac:dyDescent="0.2">
      <c r="A147" s="56"/>
    </row>
    <row r="148" spans="1:3" x14ac:dyDescent="0.2">
      <c r="A148" s="56"/>
    </row>
    <row r="149" spans="1:3" x14ac:dyDescent="0.2">
      <c r="A149" s="56"/>
    </row>
    <row r="150" spans="1:3" x14ac:dyDescent="0.2">
      <c r="A150" s="56"/>
    </row>
  </sheetData>
  <mergeCells count="37">
    <mergeCell ref="B15:C15"/>
    <mergeCell ref="G15:H15"/>
    <mergeCell ref="A1:I2"/>
    <mergeCell ref="B5:C5"/>
    <mergeCell ref="G5:H5"/>
    <mergeCell ref="B10:C10"/>
    <mergeCell ref="G10:H10"/>
    <mergeCell ref="B79:C79"/>
    <mergeCell ref="G79:H79"/>
    <mergeCell ref="B24:C24"/>
    <mergeCell ref="G24:H24"/>
    <mergeCell ref="B41:C41"/>
    <mergeCell ref="G40:H40"/>
    <mergeCell ref="B51:C51"/>
    <mergeCell ref="G51:H51"/>
    <mergeCell ref="B57:C57"/>
    <mergeCell ref="B63:C63"/>
    <mergeCell ref="G63:H63"/>
    <mergeCell ref="B72:C72"/>
    <mergeCell ref="G72:H72"/>
    <mergeCell ref="B85:C85"/>
    <mergeCell ref="G85:H85"/>
    <mergeCell ref="B92:C92"/>
    <mergeCell ref="G92:H92"/>
    <mergeCell ref="B97:C97"/>
    <mergeCell ref="G97:H97"/>
    <mergeCell ref="B102:C102"/>
    <mergeCell ref="G102:H102"/>
    <mergeCell ref="B107:C107"/>
    <mergeCell ref="G107:H107"/>
    <mergeCell ref="B112:C112"/>
    <mergeCell ref="G112:H112"/>
    <mergeCell ref="G129:H129"/>
    <mergeCell ref="B117:C117"/>
    <mergeCell ref="G117:H117"/>
    <mergeCell ref="B123:C123"/>
    <mergeCell ref="G123:H123"/>
  </mergeCells>
  <pageMargins left="0.7" right="0.7" top="0.78740157499999996" bottom="0.78740157499999996" header="0.3" footer="0.3"/>
  <pageSetup paperSize="9" scale="98" orientation="landscape" r:id="rId1"/>
  <rowBreaks count="3" manualBreakCount="3">
    <brk id="23" max="16383" man="1"/>
    <brk id="50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Schülermaterial</vt:lpstr>
      <vt:lpstr>Anfangsbestände</vt:lpstr>
      <vt:lpstr>Buchungssätze</vt:lpstr>
      <vt:lpstr>Hauptbuch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cp:lastPrinted>2017-10-04T10:21:05Z</cp:lastPrinted>
  <dcterms:created xsi:type="dcterms:W3CDTF">2017-10-03T18:19:14Z</dcterms:created>
  <dcterms:modified xsi:type="dcterms:W3CDTF">2017-10-05T18:47:46Z</dcterms:modified>
</cp:coreProperties>
</file>